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Projekt budżetu Gminy na 2016 r. -12.11.2015\"/>
    </mc:Choice>
  </mc:AlternateContent>
  <bookViews>
    <workbookView xWindow="0" yWindow="0" windowWidth="24240" windowHeight="12435"/>
  </bookViews>
  <sheets>
    <sheet name="ZAŁĄCZNIK DO UCHWAŁY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G9" i="1" l="1"/>
  <c r="G10" i="1"/>
  <c r="G12" i="1"/>
  <c r="O14" i="1"/>
  <c r="G15" i="1"/>
  <c r="O15" i="1"/>
  <c r="O16" i="1"/>
  <c r="G17" i="1"/>
  <c r="O17" i="1"/>
  <c r="G18" i="1"/>
  <c r="O18" i="1"/>
  <c r="G19" i="1"/>
  <c r="O19" i="1"/>
  <c r="G20" i="1"/>
  <c r="O20" i="1"/>
  <c r="G21" i="1"/>
  <c r="O21" i="1"/>
  <c r="G22" i="1"/>
  <c r="O22" i="1"/>
  <c r="G23" i="1"/>
  <c r="O23" i="1"/>
  <c r="G24" i="1"/>
  <c r="O24" i="1"/>
  <c r="G25" i="1"/>
  <c r="O25" i="1"/>
  <c r="O26" i="1"/>
  <c r="G27" i="1"/>
  <c r="O27" i="1"/>
  <c r="G28" i="1"/>
  <c r="O28" i="1"/>
  <c r="G29" i="1"/>
  <c r="O29" i="1"/>
  <c r="O30" i="1"/>
  <c r="G32" i="1"/>
  <c r="G34" i="1"/>
  <c r="G35" i="1"/>
  <c r="G36" i="1"/>
  <c r="G38" i="1"/>
  <c r="G40" i="1"/>
  <c r="G41" i="1"/>
  <c r="G42" i="1"/>
  <c r="G43" i="1"/>
  <c r="G46" i="1"/>
  <c r="G48" i="1"/>
  <c r="G49" i="1"/>
  <c r="G50" i="1"/>
  <c r="G51" i="1"/>
  <c r="G53" i="1"/>
  <c r="G54" i="1"/>
  <c r="G55" i="1"/>
  <c r="G56" i="1"/>
  <c r="G57" i="1"/>
  <c r="G58" i="1"/>
  <c r="G61" i="1"/>
  <c r="G62" i="1"/>
  <c r="G63" i="1"/>
  <c r="G65" i="1"/>
  <c r="G66" i="1"/>
  <c r="G68" i="1"/>
  <c r="G69" i="1"/>
  <c r="G70" i="1"/>
  <c r="G72" i="1"/>
  <c r="G73" i="1"/>
  <c r="G75" i="1"/>
  <c r="G76" i="1"/>
  <c r="G77" i="1"/>
  <c r="G78" i="1"/>
  <c r="G79" i="1"/>
  <c r="G82" i="1"/>
  <c r="G83" i="1"/>
  <c r="G84" i="1"/>
  <c r="G86" i="1"/>
  <c r="G87" i="1"/>
  <c r="G89" i="1"/>
  <c r="G91" i="1"/>
  <c r="G93" i="1"/>
  <c r="G94" i="1"/>
  <c r="G96" i="1"/>
  <c r="G97" i="1"/>
  <c r="G99" i="1"/>
  <c r="G109" i="1"/>
  <c r="G110" i="1"/>
  <c r="G112" i="1"/>
  <c r="G113" i="1"/>
  <c r="G114" i="1"/>
  <c r="G117" i="1"/>
  <c r="G119" i="1"/>
  <c r="G120" i="1"/>
  <c r="G122" i="1"/>
  <c r="G124" i="1"/>
  <c r="G126" i="1"/>
  <c r="G127" i="1"/>
  <c r="G128" i="1"/>
  <c r="G129" i="1"/>
  <c r="G130" i="1"/>
  <c r="G132" i="1"/>
  <c r="G133" i="1"/>
  <c r="G135" i="1"/>
  <c r="G136" i="1"/>
  <c r="G137" i="1"/>
  <c r="G138" i="1"/>
  <c r="G140" i="1"/>
  <c r="G142" i="1"/>
  <c r="G143" i="1"/>
  <c r="G144" i="1"/>
  <c r="G147" i="1"/>
  <c r="G149" i="1"/>
  <c r="G150" i="1"/>
  <c r="G151" i="1"/>
  <c r="G152" i="1"/>
  <c r="G155" i="1"/>
  <c r="O31" i="1" l="1"/>
</calcChain>
</file>

<file path=xl/sharedStrings.xml><?xml version="1.0" encoding="utf-8"?>
<sst xmlns="http://schemas.openxmlformats.org/spreadsheetml/2006/main" count="175" uniqueCount="101">
  <si>
    <t>Razem:</t>
  </si>
  <si>
    <t>Zagospodarowanie placu zabaw</t>
  </si>
  <si>
    <t>Organizacja imprez dla mieszkańców sołectwa</t>
  </si>
  <si>
    <t>Utrzymanie zieleni na terenie sołectwa</t>
  </si>
  <si>
    <t>Zmysłowo</t>
  </si>
  <si>
    <t>19.</t>
  </si>
  <si>
    <t>Remont, zakup wyposażenia i bieżące utrzymanie świetlicy wiejskiej</t>
  </si>
  <si>
    <t>Zaborowo</t>
  </si>
  <si>
    <t>18.</t>
  </si>
  <si>
    <t>Utrzymanie świetlicy wiejskiej oraz zakup wyposażenia</t>
  </si>
  <si>
    <t>Śląskowo</t>
  </si>
  <si>
    <t>17.</t>
  </si>
  <si>
    <t>Remont chodnika przez wieś</t>
  </si>
  <si>
    <t>Szymonki</t>
  </si>
  <si>
    <t>16.</t>
  </si>
  <si>
    <t>Organizacja imprez dla mieszkańców</t>
  </si>
  <si>
    <t>Instalacja klimatyzacji w świetlicy wiejskiej</t>
  </si>
  <si>
    <t>Utrzymanie świetlicy wiejskiej</t>
  </si>
  <si>
    <t>Szkaradowo</t>
  </si>
  <si>
    <t>15.</t>
  </si>
  <si>
    <t>Zagospodarowanie i utrzymanie terenu przy placu zabaw</t>
  </si>
  <si>
    <t>Bieżące utrzymanie dróg na terenie sołectwa</t>
  </si>
  <si>
    <t>Stary Sielec</t>
  </si>
  <si>
    <t>14.</t>
  </si>
  <si>
    <t>Utrzymanie i wyposażenie świetlicy wiejskiej</t>
  </si>
  <si>
    <t>Zakup sprzętu i umundurowania dla jednostki OSP</t>
  </si>
  <si>
    <t>Utrzymanie dróg na terenie sołectwa</t>
  </si>
  <si>
    <t>Rogożewo</t>
  </si>
  <si>
    <t>13.</t>
  </si>
  <si>
    <t>Utrzymanie świetlicy wiejskiej i zakup wyposażenia</t>
  </si>
  <si>
    <t>Płaczkowo</t>
  </si>
  <si>
    <t>12.</t>
  </si>
  <si>
    <t>Zagospodarowanie placu zabaw i zakup wyposażenia</t>
  </si>
  <si>
    <t>92109</t>
  </si>
  <si>
    <t>921</t>
  </si>
  <si>
    <t>Zakup umundurowania dla jednostki OSP</t>
  </si>
  <si>
    <t>75412</t>
  </si>
  <si>
    <t>754</t>
  </si>
  <si>
    <t>60016</t>
  </si>
  <si>
    <t>600</t>
  </si>
  <si>
    <t>Pawłowo</t>
  </si>
  <si>
    <t>11.</t>
  </si>
  <si>
    <t>Remont, zakup wyposażenia i utrzymanie świetlicy</t>
  </si>
  <si>
    <t>Melioracje wodne</t>
  </si>
  <si>
    <t>01008</t>
  </si>
  <si>
    <t>010</t>
  </si>
  <si>
    <t>Ostoje</t>
  </si>
  <si>
    <t>10.</t>
  </si>
  <si>
    <t>Roboty melioracyjne</t>
  </si>
  <si>
    <t>Nowy Sielec</t>
  </si>
  <si>
    <t>9.</t>
  </si>
  <si>
    <t>Nad Stawem</t>
  </si>
  <si>
    <t>8.</t>
  </si>
  <si>
    <t>Remont i utrzymanie świetlicy wiejskiej oraz zagospodarowanie terenu wokół świetlicy</t>
  </si>
  <si>
    <t>Zakup umundurowania i sprzętu dla jednostki OSP</t>
  </si>
  <si>
    <t>Jeziora</t>
  </si>
  <si>
    <t>7.</t>
  </si>
  <si>
    <t>Utrzymanie świetlicy wieljskiej</t>
  </si>
  <si>
    <t>Janowo</t>
  </si>
  <si>
    <t>6.</t>
  </si>
  <si>
    <t>Remont, utrzymanie świetlicy wiejskiej i zakup wyposażenia</t>
  </si>
  <si>
    <t>Utrzymanie zieleni i zakup kosiarki</t>
  </si>
  <si>
    <t>Grąbkowo</t>
  </si>
  <si>
    <t>5.</t>
  </si>
  <si>
    <t>Dubin</t>
  </si>
  <si>
    <t>4.</t>
  </si>
  <si>
    <t>Remont, utrzymanie świetlicy i zakup wyposażenia</t>
  </si>
  <si>
    <t>Zakup sprzętu dla jednostki OSP</t>
  </si>
  <si>
    <t>Bieżące utrzymanie dróg</t>
  </si>
  <si>
    <t>Prace melioracyjne na terenie sołectwa</t>
  </si>
  <si>
    <t>Domaradzice</t>
  </si>
  <si>
    <t>3.</t>
  </si>
  <si>
    <t>Zakup elementów siłowni zewnętrznej</t>
  </si>
  <si>
    <t>Wyjazd integracyjny dla mieszkańców sołectwa</t>
  </si>
  <si>
    <t>Bielawy</t>
  </si>
  <si>
    <t>2.</t>
  </si>
  <si>
    <t>Wartość</t>
  </si>
  <si>
    <t>Paragraf</t>
  </si>
  <si>
    <t>Rozdział</t>
  </si>
  <si>
    <t>Dział</t>
  </si>
  <si>
    <t>Utrzymanie świetlicy i zagospodarowanie terenu wokół świetlicy</t>
  </si>
  <si>
    <t>Fundusz Sołecki na rok 2016 wg klasyfikacji budżetowej</t>
  </si>
  <si>
    <t>Utrzymanie dróg i bieżące naprawy</t>
  </si>
  <si>
    <t>Bartoszewice</t>
  </si>
  <si>
    <t>1.</t>
  </si>
  <si>
    <t>5</t>
  </si>
  <si>
    <t>4</t>
  </si>
  <si>
    <t>3</t>
  </si>
  <si>
    <t>2</t>
  </si>
  <si>
    <t>1</t>
  </si>
  <si>
    <t>Opis przedsięwzięć</t>
  </si>
  <si>
    <t>Szacunkowy koszt realizacji zadań</t>
  </si>
  <si>
    <t>Klasyfikacja budżetowa</t>
  </si>
  <si>
    <t>Nazwa sołectwa</t>
  </si>
  <si>
    <t>Lp.</t>
  </si>
  <si>
    <t>FUNDUSZ SOŁECKI NA 2016 ROK</t>
  </si>
  <si>
    <t>z dnia ……………………….</t>
  </si>
  <si>
    <t>w Jutrosinie Nr ……………..</t>
  </si>
  <si>
    <t>do Uchwały Rady Miejskiej</t>
  </si>
  <si>
    <t>Załącznik Nr 10</t>
  </si>
  <si>
    <t>Utrzymanie placu zabaw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</si>
</sst>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49" fontId="4" fillId="0" borderId="0" xfId="0" applyNumberFormat="1" applyFont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4" fontId="4" fillId="0" borderId="0" xfId="0" applyNumberFormat="1" applyFont="1" applyAlignment="1">
      <alignment vertical="center"/>
    </xf>
    <xf numFmtId="0" fontId="4" fillId="0" borderId="0" xfId="0" applyFont="1"/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49" fontId="8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3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 applyAlignment="1"/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9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topLeftCell="A142" workbookViewId="0">
      <selection activeCell="G10" sqref="G10:G11"/>
    </sheetView>
  </sheetViews>
  <sheetFormatPr defaultRowHeight="15"/>
  <cols>
    <col min="1" max="1" width="4.125" style="6" bestFit="1" customWidth="1"/>
    <col min="2" max="2" width="11.875" style="6" bestFit="1" customWidth="1"/>
    <col min="3" max="3" width="5.125" style="5" bestFit="1" customWidth="1"/>
    <col min="4" max="5" width="7.625" style="5" bestFit="1" customWidth="1"/>
    <col min="6" max="6" width="8.875" style="4" bestFit="1" customWidth="1"/>
    <col min="7" max="7" width="11.25" style="4" bestFit="1" customWidth="1"/>
    <col min="8" max="10" width="10.625" style="3" customWidth="1"/>
    <col min="12" max="13" width="9.125" style="2" bestFit="1" customWidth="1"/>
    <col min="14" max="14" width="9.125" style="1" bestFit="1" customWidth="1"/>
    <col min="15" max="15" width="11" bestFit="1" customWidth="1"/>
  </cols>
  <sheetData>
    <row r="1" spans="1:15" ht="15.75">
      <c r="A1" s="15"/>
      <c r="B1" s="15"/>
      <c r="C1" s="53"/>
      <c r="E1" s="52"/>
      <c r="F1" s="52"/>
      <c r="G1" s="52"/>
      <c r="H1" s="57" t="s">
        <v>99</v>
      </c>
      <c r="I1" s="58"/>
      <c r="J1" s="58"/>
      <c r="K1" s="51"/>
    </row>
    <row r="2" spans="1:15" ht="15.75">
      <c r="A2" s="15"/>
      <c r="B2" s="15"/>
      <c r="C2" s="53"/>
      <c r="E2" s="52"/>
      <c r="F2" s="52"/>
      <c r="G2" s="52"/>
      <c r="H2" s="57" t="s">
        <v>98</v>
      </c>
      <c r="I2" s="58"/>
      <c r="J2" s="58"/>
      <c r="K2" s="51"/>
    </row>
    <row r="3" spans="1:15" ht="15.75">
      <c r="C3" s="4"/>
      <c r="E3" s="52"/>
      <c r="F3" s="52"/>
      <c r="G3" s="52"/>
      <c r="H3" s="57" t="s">
        <v>97</v>
      </c>
      <c r="I3" s="58"/>
      <c r="J3" s="58"/>
      <c r="K3" s="51"/>
    </row>
    <row r="4" spans="1:15" ht="15.75">
      <c r="A4" s="15"/>
      <c r="B4" s="15"/>
      <c r="C4" s="53"/>
      <c r="E4" s="52"/>
      <c r="F4" s="52"/>
      <c r="G4" s="52"/>
      <c r="H4" s="57" t="s">
        <v>96</v>
      </c>
      <c r="I4" s="58"/>
      <c r="J4" s="58"/>
      <c r="K4" s="51"/>
    </row>
    <row r="5" spans="1:15" ht="15.75">
      <c r="A5" s="59" t="s">
        <v>95</v>
      </c>
      <c r="B5" s="60"/>
      <c r="C5" s="60"/>
      <c r="D5" s="60"/>
      <c r="E5" s="60"/>
      <c r="F5" s="60"/>
      <c r="G5" s="60"/>
      <c r="H5" s="60"/>
      <c r="I5" s="60"/>
      <c r="J5" s="61"/>
    </row>
    <row r="6" spans="1:15" ht="14.25" customHeight="1">
      <c r="A6" s="95" t="s">
        <v>94</v>
      </c>
      <c r="B6" s="107" t="s">
        <v>93</v>
      </c>
      <c r="C6" s="103" t="s">
        <v>92</v>
      </c>
      <c r="D6" s="104"/>
      <c r="E6" s="104"/>
      <c r="F6" s="107" t="s">
        <v>91</v>
      </c>
      <c r="G6" s="107"/>
      <c r="H6" s="97" t="s">
        <v>90</v>
      </c>
      <c r="I6" s="97"/>
      <c r="J6" s="98"/>
    </row>
    <row r="7" spans="1:15" ht="15.75">
      <c r="A7" s="96"/>
      <c r="B7" s="96"/>
      <c r="C7" s="50" t="s">
        <v>79</v>
      </c>
      <c r="D7" s="49" t="s">
        <v>78</v>
      </c>
      <c r="E7" s="49" t="s">
        <v>77</v>
      </c>
      <c r="F7" s="85"/>
      <c r="G7" s="85"/>
      <c r="H7" s="97"/>
      <c r="I7" s="97"/>
      <c r="J7" s="98"/>
      <c r="K7" s="48"/>
    </row>
    <row r="8" spans="1:15" ht="9.9499999999999993" customHeight="1">
      <c r="A8" s="47" t="s">
        <v>89</v>
      </c>
      <c r="B8" s="47" t="s">
        <v>88</v>
      </c>
      <c r="C8" s="105" t="s">
        <v>87</v>
      </c>
      <c r="D8" s="106"/>
      <c r="E8" s="106"/>
      <c r="F8" s="47" t="s">
        <v>86</v>
      </c>
      <c r="G8" s="47" t="s">
        <v>85</v>
      </c>
      <c r="H8" s="99">
        <v>6</v>
      </c>
      <c r="I8" s="99"/>
      <c r="J8" s="100"/>
      <c r="K8" s="27"/>
    </row>
    <row r="9" spans="1:15" ht="15.75">
      <c r="A9" s="92" t="s">
        <v>84</v>
      </c>
      <c r="B9" s="88" t="s">
        <v>83</v>
      </c>
      <c r="C9" s="93"/>
      <c r="D9" s="94"/>
      <c r="E9" s="94"/>
      <c r="F9" s="20" t="s">
        <v>0</v>
      </c>
      <c r="G9" s="19">
        <f>SUM(F10:F16)</f>
        <v>10232</v>
      </c>
      <c r="H9" s="101"/>
      <c r="I9" s="101"/>
      <c r="J9" s="102"/>
      <c r="K9" s="46"/>
    </row>
    <row r="10" spans="1:15" ht="15.75">
      <c r="A10" s="89"/>
      <c r="B10" s="89"/>
      <c r="C10" s="18">
        <v>600</v>
      </c>
      <c r="D10" s="17">
        <v>60016</v>
      </c>
      <c r="E10" s="17">
        <v>4210</v>
      </c>
      <c r="F10" s="16">
        <v>5200</v>
      </c>
      <c r="G10" s="54">
        <f>SUM(F10:F11)</f>
        <v>6200</v>
      </c>
      <c r="H10" s="62" t="s">
        <v>82</v>
      </c>
      <c r="I10" s="62"/>
      <c r="J10" s="79"/>
      <c r="K10" s="46"/>
    </row>
    <row r="11" spans="1:15" ht="15.75" customHeight="1">
      <c r="A11" s="89"/>
      <c r="B11" s="89"/>
      <c r="C11" s="18">
        <v>600</v>
      </c>
      <c r="D11" s="17">
        <v>60016</v>
      </c>
      <c r="E11" s="17">
        <v>4300</v>
      </c>
      <c r="F11" s="16">
        <v>1000</v>
      </c>
      <c r="G11" s="56"/>
      <c r="H11" s="62"/>
      <c r="I11" s="62"/>
      <c r="J11" s="79"/>
      <c r="K11" s="45"/>
      <c r="L11" s="44" t="s">
        <v>81</v>
      </c>
    </row>
    <row r="12" spans="1:15" ht="15.75">
      <c r="A12" s="89"/>
      <c r="B12" s="89"/>
      <c r="C12" s="18">
        <v>921</v>
      </c>
      <c r="D12" s="17">
        <v>92109</v>
      </c>
      <c r="E12" s="17">
        <v>4210</v>
      </c>
      <c r="F12" s="16">
        <v>1532</v>
      </c>
      <c r="G12" s="54">
        <f>SUM(F12:F14)</f>
        <v>2032</v>
      </c>
      <c r="H12" s="62" t="s">
        <v>80</v>
      </c>
      <c r="I12" s="62"/>
      <c r="J12" s="79"/>
      <c r="K12" s="43"/>
    </row>
    <row r="13" spans="1:15" ht="15.75">
      <c r="A13" s="89"/>
      <c r="B13" s="89"/>
      <c r="C13" s="18">
        <v>921</v>
      </c>
      <c r="D13" s="17">
        <v>92109</v>
      </c>
      <c r="E13" s="17">
        <v>4260</v>
      </c>
      <c r="F13" s="16">
        <v>200</v>
      </c>
      <c r="G13" s="55"/>
      <c r="H13" s="62"/>
      <c r="I13" s="62"/>
      <c r="J13" s="79"/>
      <c r="K13" s="27"/>
      <c r="L13" s="42" t="s">
        <v>79</v>
      </c>
      <c r="M13" s="41" t="s">
        <v>78</v>
      </c>
      <c r="N13" s="40" t="s">
        <v>77</v>
      </c>
      <c r="O13" s="40" t="s">
        <v>76</v>
      </c>
    </row>
    <row r="14" spans="1:15" ht="15.75">
      <c r="A14" s="89"/>
      <c r="B14" s="89"/>
      <c r="C14" s="18">
        <v>921</v>
      </c>
      <c r="D14" s="17">
        <v>92109</v>
      </c>
      <c r="E14" s="17">
        <v>4300</v>
      </c>
      <c r="F14" s="16">
        <v>300</v>
      </c>
      <c r="G14" s="56"/>
      <c r="H14" s="62"/>
      <c r="I14" s="62"/>
      <c r="J14" s="79"/>
      <c r="K14" s="27"/>
      <c r="L14" s="39" t="s">
        <v>45</v>
      </c>
      <c r="M14" s="39" t="s">
        <v>44</v>
      </c>
      <c r="N14" s="34">
        <v>4270</v>
      </c>
      <c r="O14" s="33">
        <f>F18+F24+F69+F76</f>
        <v>7145</v>
      </c>
    </row>
    <row r="15" spans="1:15" ht="15.75">
      <c r="A15" s="89"/>
      <c r="B15" s="89"/>
      <c r="C15" s="18">
        <v>921</v>
      </c>
      <c r="D15" s="17">
        <v>92195</v>
      </c>
      <c r="E15" s="17">
        <v>4210</v>
      </c>
      <c r="F15" s="16">
        <v>400</v>
      </c>
      <c r="G15" s="54">
        <f>SUM(F15:F16)</f>
        <v>2000</v>
      </c>
      <c r="H15" s="62" t="s">
        <v>2</v>
      </c>
      <c r="I15" s="62"/>
      <c r="J15" s="79"/>
      <c r="L15" s="35">
        <v>600</v>
      </c>
      <c r="M15" s="34">
        <v>60016</v>
      </c>
      <c r="N15" s="34">
        <v>4210</v>
      </c>
      <c r="O15" s="33">
        <f>F10+F25+F35+F41+F49+F56+F70+F77+F84+F94+F110+F120+F133</f>
        <v>56851</v>
      </c>
    </row>
    <row r="16" spans="1:15" ht="15.75">
      <c r="A16" s="89"/>
      <c r="B16" s="89"/>
      <c r="C16" s="18">
        <v>921</v>
      </c>
      <c r="D16" s="17">
        <v>92195</v>
      </c>
      <c r="E16" s="17">
        <v>4300</v>
      </c>
      <c r="F16" s="16">
        <v>1600</v>
      </c>
      <c r="G16" s="56"/>
      <c r="H16" s="62"/>
      <c r="I16" s="62"/>
      <c r="J16" s="79"/>
      <c r="L16" s="35">
        <v>600</v>
      </c>
      <c r="M16" s="34">
        <v>60016</v>
      </c>
      <c r="N16" s="34">
        <v>4270</v>
      </c>
      <c r="O16" s="33">
        <f>F95</f>
        <v>10000</v>
      </c>
    </row>
    <row r="17" spans="1:15" ht="15.75">
      <c r="A17" s="92" t="s">
        <v>75</v>
      </c>
      <c r="B17" s="88" t="s">
        <v>74</v>
      </c>
      <c r="C17" s="93"/>
      <c r="D17" s="94"/>
      <c r="E17" s="94"/>
      <c r="F17" s="20" t="s">
        <v>0</v>
      </c>
      <c r="G17" s="37">
        <f>SUM(F18:F22)</f>
        <v>7595</v>
      </c>
      <c r="H17" s="63"/>
      <c r="I17" s="63"/>
      <c r="J17" s="81"/>
      <c r="L17" s="35">
        <v>600</v>
      </c>
      <c r="M17" s="34">
        <v>60016</v>
      </c>
      <c r="N17" s="34">
        <v>4300</v>
      </c>
      <c r="O17" s="33">
        <f>F11+F26+F71+F85+F111+F121+F134</f>
        <v>12841</v>
      </c>
    </row>
    <row r="18" spans="1:15" ht="15.75">
      <c r="A18" s="92"/>
      <c r="B18" s="88"/>
      <c r="C18" s="29" t="s">
        <v>45</v>
      </c>
      <c r="D18" s="28" t="s">
        <v>44</v>
      </c>
      <c r="E18" s="17">
        <v>4270</v>
      </c>
      <c r="F18" s="16">
        <v>1145</v>
      </c>
      <c r="G18" s="36">
        <f>F18</f>
        <v>1145</v>
      </c>
      <c r="H18" s="62" t="s">
        <v>69</v>
      </c>
      <c r="I18" s="62"/>
      <c r="J18" s="79"/>
      <c r="L18" s="35">
        <v>754</v>
      </c>
      <c r="M18" s="34">
        <v>75412</v>
      </c>
      <c r="N18" s="34">
        <v>4210</v>
      </c>
      <c r="O18" s="33">
        <f>F27+F57+F86+F112</f>
        <v>5600</v>
      </c>
    </row>
    <row r="19" spans="1:15" ht="15.75">
      <c r="A19" s="90"/>
      <c r="B19" s="90"/>
      <c r="C19" s="18">
        <v>900</v>
      </c>
      <c r="D19" s="17">
        <v>90004</v>
      </c>
      <c r="E19" s="17">
        <v>4210</v>
      </c>
      <c r="F19" s="16">
        <v>250</v>
      </c>
      <c r="G19" s="36">
        <f>F19</f>
        <v>250</v>
      </c>
      <c r="H19" s="62" t="s">
        <v>3</v>
      </c>
      <c r="I19" s="62"/>
      <c r="J19" s="79"/>
      <c r="L19" s="35">
        <v>900</v>
      </c>
      <c r="M19" s="34">
        <v>90004</v>
      </c>
      <c r="N19" s="34">
        <v>4210</v>
      </c>
      <c r="O19" s="33">
        <f>F19+F28+F42+F50+F72+F78+F96+F113+F127+F137+F143+F150</f>
        <v>11169</v>
      </c>
    </row>
    <row r="20" spans="1:15" ht="15.75">
      <c r="A20" s="90"/>
      <c r="B20" s="90"/>
      <c r="C20" s="18">
        <v>921</v>
      </c>
      <c r="D20" s="17">
        <v>92195</v>
      </c>
      <c r="E20" s="17">
        <v>4300</v>
      </c>
      <c r="F20" s="16">
        <v>1000</v>
      </c>
      <c r="G20" s="36">
        <f>F20</f>
        <v>1000</v>
      </c>
      <c r="H20" s="62" t="s">
        <v>73</v>
      </c>
      <c r="I20" s="62"/>
      <c r="J20" s="79"/>
      <c r="L20" s="35">
        <v>921</v>
      </c>
      <c r="M20" s="34">
        <v>92109</v>
      </c>
      <c r="N20" s="34">
        <v>4210</v>
      </c>
      <c r="O20" s="33">
        <f>F12+F29+F36+F43+F51+F58+F63+F73+F79+F87+F97+F114+F138+F144</f>
        <v>50114</v>
      </c>
    </row>
    <row r="21" spans="1:15" ht="15.75">
      <c r="A21" s="90"/>
      <c r="B21" s="90"/>
      <c r="C21" s="18">
        <v>926</v>
      </c>
      <c r="D21" s="17">
        <v>92695</v>
      </c>
      <c r="E21" s="17">
        <v>4260</v>
      </c>
      <c r="F21" s="16">
        <v>200</v>
      </c>
      <c r="G21" s="38">
        <f>F21</f>
        <v>200</v>
      </c>
      <c r="H21" s="82" t="s">
        <v>100</v>
      </c>
      <c r="I21" s="83"/>
      <c r="J21" s="84"/>
      <c r="L21" s="35">
        <v>921</v>
      </c>
      <c r="M21" s="34">
        <v>92109</v>
      </c>
      <c r="N21" s="34">
        <v>4260</v>
      </c>
      <c r="O21" s="33">
        <f>F13+F30+F37+F44+F52+F59+F64+F74+F80+F88+F98+F115+F128+F139+F145</f>
        <v>21510</v>
      </c>
    </row>
    <row r="22" spans="1:15" ht="15.75">
      <c r="A22" s="90"/>
      <c r="B22" s="90"/>
      <c r="C22" s="18">
        <v>926</v>
      </c>
      <c r="D22" s="17">
        <v>92695</v>
      </c>
      <c r="E22" s="17">
        <v>6060</v>
      </c>
      <c r="F22" s="16">
        <v>5000</v>
      </c>
      <c r="G22" s="36">
        <f>F22</f>
        <v>5000</v>
      </c>
      <c r="H22" s="82" t="s">
        <v>72</v>
      </c>
      <c r="I22" s="83"/>
      <c r="J22" s="84"/>
      <c r="L22" s="35">
        <v>921</v>
      </c>
      <c r="M22" s="34">
        <v>92109</v>
      </c>
      <c r="N22" s="34">
        <v>4270</v>
      </c>
      <c r="O22" s="33">
        <f>F31+F45+F60+F81+F146</f>
        <v>15984</v>
      </c>
    </row>
    <row r="23" spans="1:15" ht="15.75">
      <c r="A23" s="92" t="s">
        <v>71</v>
      </c>
      <c r="B23" s="88" t="s">
        <v>70</v>
      </c>
      <c r="C23" s="93"/>
      <c r="D23" s="94"/>
      <c r="E23" s="94"/>
      <c r="F23" s="20" t="s">
        <v>0</v>
      </c>
      <c r="G23" s="37">
        <f>SUM(F24:F33)</f>
        <v>20019</v>
      </c>
      <c r="H23" s="63"/>
      <c r="I23" s="63"/>
      <c r="J23" s="81"/>
      <c r="L23" s="35">
        <v>921</v>
      </c>
      <c r="M23" s="34">
        <v>92109</v>
      </c>
      <c r="N23" s="34">
        <v>4300</v>
      </c>
      <c r="O23" s="33">
        <f>F14+F116</f>
        <v>1300</v>
      </c>
    </row>
    <row r="24" spans="1:15" ht="15" customHeight="1">
      <c r="A24" s="92"/>
      <c r="B24" s="88"/>
      <c r="C24" s="29" t="s">
        <v>45</v>
      </c>
      <c r="D24" s="28" t="s">
        <v>44</v>
      </c>
      <c r="E24" s="17">
        <v>4270</v>
      </c>
      <c r="F24" s="16">
        <v>500</v>
      </c>
      <c r="G24" s="36">
        <f>F24</f>
        <v>500</v>
      </c>
      <c r="H24" s="62" t="s">
        <v>69</v>
      </c>
      <c r="I24" s="62"/>
      <c r="J24" s="79"/>
      <c r="L24" s="35">
        <v>921</v>
      </c>
      <c r="M24" s="34">
        <v>92109</v>
      </c>
      <c r="N24" s="34">
        <v>6050</v>
      </c>
      <c r="O24" s="33">
        <f>F129</f>
        <v>24476</v>
      </c>
    </row>
    <row r="25" spans="1:15" ht="15" customHeight="1">
      <c r="A25" s="92"/>
      <c r="B25" s="88"/>
      <c r="C25" s="18">
        <v>600</v>
      </c>
      <c r="D25" s="17">
        <v>60016</v>
      </c>
      <c r="E25" s="17">
        <v>4210</v>
      </c>
      <c r="F25" s="16">
        <v>1600</v>
      </c>
      <c r="G25" s="72">
        <f>F25+F26</f>
        <v>2800</v>
      </c>
      <c r="H25" s="62" t="s">
        <v>68</v>
      </c>
      <c r="I25" s="62"/>
      <c r="J25" s="79"/>
      <c r="L25" s="35">
        <v>921</v>
      </c>
      <c r="M25" s="34">
        <v>92195</v>
      </c>
      <c r="N25" s="34">
        <v>4210</v>
      </c>
      <c r="O25" s="33">
        <f>F15+F32+F38+F46+F53+F61+F65+F89+F99+F117+F122+F130+F135+F140+F147+F151</f>
        <v>7129</v>
      </c>
    </row>
    <row r="26" spans="1:15" ht="15.75">
      <c r="A26" s="92"/>
      <c r="B26" s="88"/>
      <c r="C26" s="18">
        <v>600</v>
      </c>
      <c r="D26" s="17">
        <v>60016</v>
      </c>
      <c r="E26" s="17">
        <v>4300</v>
      </c>
      <c r="F26" s="16">
        <v>1200</v>
      </c>
      <c r="G26" s="73"/>
      <c r="H26" s="62"/>
      <c r="I26" s="62"/>
      <c r="J26" s="79"/>
      <c r="L26" s="35">
        <v>921</v>
      </c>
      <c r="M26" s="34">
        <v>92195</v>
      </c>
      <c r="N26" s="34">
        <v>4300</v>
      </c>
      <c r="O26" s="33">
        <f>F16+F20+F33+F39+F47+F82+F90+F100+F118+F123+F131+F141+F148</f>
        <v>18200</v>
      </c>
    </row>
    <row r="27" spans="1:15" ht="15.75">
      <c r="A27" s="92"/>
      <c r="B27" s="88"/>
      <c r="C27" s="18">
        <v>754</v>
      </c>
      <c r="D27" s="17">
        <v>75412</v>
      </c>
      <c r="E27" s="17">
        <v>4210</v>
      </c>
      <c r="F27" s="16">
        <v>1000</v>
      </c>
      <c r="G27" s="36">
        <f>F27</f>
        <v>1000</v>
      </c>
      <c r="H27" s="62" t="s">
        <v>67</v>
      </c>
      <c r="I27" s="62"/>
      <c r="J27" s="79"/>
      <c r="L27" s="35">
        <v>926</v>
      </c>
      <c r="M27" s="34">
        <v>92695</v>
      </c>
      <c r="N27" s="34">
        <v>4210</v>
      </c>
      <c r="O27" s="33">
        <f>F66+F91+F124+F152</f>
        <v>13830</v>
      </c>
    </row>
    <row r="28" spans="1:15" ht="15.75">
      <c r="A28" s="92"/>
      <c r="B28" s="88"/>
      <c r="C28" s="18">
        <v>900</v>
      </c>
      <c r="D28" s="17">
        <v>90004</v>
      </c>
      <c r="E28" s="17">
        <v>4210</v>
      </c>
      <c r="F28" s="16">
        <v>819</v>
      </c>
      <c r="G28" s="36">
        <f>F28</f>
        <v>819</v>
      </c>
      <c r="H28" s="62" t="s">
        <v>3</v>
      </c>
      <c r="I28" s="62"/>
      <c r="J28" s="79"/>
      <c r="L28" s="35">
        <v>926</v>
      </c>
      <c r="M28" s="34">
        <v>92695</v>
      </c>
      <c r="N28" s="34">
        <v>4260</v>
      </c>
      <c r="O28" s="33">
        <f>F21</f>
        <v>200</v>
      </c>
    </row>
    <row r="29" spans="1:15" ht="15.75">
      <c r="A29" s="92"/>
      <c r="B29" s="88"/>
      <c r="C29" s="18">
        <v>921</v>
      </c>
      <c r="D29" s="17">
        <v>92109</v>
      </c>
      <c r="E29" s="17">
        <v>4210</v>
      </c>
      <c r="F29" s="16">
        <v>7200</v>
      </c>
      <c r="G29" s="72">
        <f>F29+F30+F31</f>
        <v>12400</v>
      </c>
      <c r="H29" s="62" t="s">
        <v>66</v>
      </c>
      <c r="I29" s="62"/>
      <c r="J29" s="62"/>
      <c r="L29" s="35">
        <v>926</v>
      </c>
      <c r="M29" s="34">
        <v>92695</v>
      </c>
      <c r="N29" s="34">
        <v>4300</v>
      </c>
      <c r="O29" s="33">
        <f>F54+F67+F92+F125+F153</f>
        <v>20988</v>
      </c>
    </row>
    <row r="30" spans="1:15" ht="15.75">
      <c r="A30" s="92"/>
      <c r="B30" s="88"/>
      <c r="C30" s="18">
        <v>921</v>
      </c>
      <c r="D30" s="17">
        <v>92109</v>
      </c>
      <c r="E30" s="17">
        <v>4260</v>
      </c>
      <c r="F30" s="16">
        <v>3200</v>
      </c>
      <c r="G30" s="74"/>
      <c r="H30" s="62"/>
      <c r="I30" s="62"/>
      <c r="J30" s="62"/>
      <c r="L30" s="35">
        <v>926</v>
      </c>
      <c r="M30" s="34">
        <v>92695</v>
      </c>
      <c r="N30" s="34">
        <v>6060</v>
      </c>
      <c r="O30" s="33">
        <f>F22</f>
        <v>5000</v>
      </c>
    </row>
    <row r="31" spans="1:15" ht="15.75">
      <c r="A31" s="92"/>
      <c r="B31" s="88"/>
      <c r="C31" s="18">
        <v>921</v>
      </c>
      <c r="D31" s="17">
        <v>92109</v>
      </c>
      <c r="E31" s="17">
        <v>4270</v>
      </c>
      <c r="F31" s="16">
        <v>2000</v>
      </c>
      <c r="G31" s="73"/>
      <c r="H31" s="62"/>
      <c r="I31" s="62"/>
      <c r="J31" s="62"/>
      <c r="L31" s="32"/>
      <c r="M31" s="31"/>
      <c r="N31" s="31"/>
      <c r="O31" s="30">
        <f>SUM(O14:O30)</f>
        <v>282337</v>
      </c>
    </row>
    <row r="32" spans="1:15" ht="15.75">
      <c r="A32" s="92"/>
      <c r="B32" s="88"/>
      <c r="C32" s="18">
        <v>921</v>
      </c>
      <c r="D32" s="17">
        <v>92195</v>
      </c>
      <c r="E32" s="17">
        <v>4210</v>
      </c>
      <c r="F32" s="16">
        <v>700</v>
      </c>
      <c r="G32" s="72">
        <f>F32+F33</f>
        <v>2500</v>
      </c>
      <c r="H32" s="62" t="s">
        <v>2</v>
      </c>
      <c r="I32" s="62"/>
      <c r="J32" s="62"/>
    </row>
    <row r="33" spans="1:14" ht="15.75">
      <c r="A33" s="92"/>
      <c r="B33" s="88"/>
      <c r="C33" s="18">
        <v>921</v>
      </c>
      <c r="D33" s="17">
        <v>92195</v>
      </c>
      <c r="E33" s="17">
        <v>4300</v>
      </c>
      <c r="F33" s="16">
        <v>1800</v>
      </c>
      <c r="G33" s="73"/>
      <c r="H33" s="62"/>
      <c r="I33" s="62"/>
      <c r="J33" s="62"/>
    </row>
    <row r="34" spans="1:14" ht="15.75">
      <c r="A34" s="92" t="s">
        <v>65</v>
      </c>
      <c r="B34" s="88" t="s">
        <v>64</v>
      </c>
      <c r="C34" s="85"/>
      <c r="D34" s="85"/>
      <c r="E34" s="85"/>
      <c r="F34" s="20" t="s">
        <v>0</v>
      </c>
      <c r="G34" s="19">
        <f>SUM(F35:F39)</f>
        <v>29552</v>
      </c>
      <c r="H34" s="65"/>
      <c r="I34" s="65"/>
      <c r="J34" s="65"/>
    </row>
    <row r="35" spans="1:14" ht="15.75">
      <c r="A35" s="92"/>
      <c r="B35" s="88"/>
      <c r="C35" s="18">
        <v>600</v>
      </c>
      <c r="D35" s="17">
        <v>60016</v>
      </c>
      <c r="E35" s="17">
        <v>4210</v>
      </c>
      <c r="F35" s="16">
        <v>21052</v>
      </c>
      <c r="G35" s="16">
        <f>F35</f>
        <v>21052</v>
      </c>
      <c r="H35" s="62" t="s">
        <v>12</v>
      </c>
      <c r="I35" s="62"/>
      <c r="J35" s="62"/>
    </row>
    <row r="36" spans="1:14" ht="15.75">
      <c r="A36" s="92"/>
      <c r="B36" s="88"/>
      <c r="C36" s="18">
        <v>921</v>
      </c>
      <c r="D36" s="17">
        <v>92109</v>
      </c>
      <c r="E36" s="17">
        <v>4210</v>
      </c>
      <c r="F36" s="16">
        <v>3000</v>
      </c>
      <c r="G36" s="54">
        <f>F36+F37</f>
        <v>6500</v>
      </c>
      <c r="H36" s="62" t="s">
        <v>17</v>
      </c>
      <c r="I36" s="62"/>
      <c r="J36" s="62"/>
    </row>
    <row r="37" spans="1:14" ht="15.75">
      <c r="A37" s="92"/>
      <c r="B37" s="88"/>
      <c r="C37" s="18">
        <v>921</v>
      </c>
      <c r="D37" s="17">
        <v>92109</v>
      </c>
      <c r="E37" s="17">
        <v>4260</v>
      </c>
      <c r="F37" s="16">
        <v>3500</v>
      </c>
      <c r="G37" s="56"/>
      <c r="H37" s="62"/>
      <c r="I37" s="62"/>
      <c r="J37" s="62"/>
    </row>
    <row r="38" spans="1:14" ht="15.75">
      <c r="A38" s="92"/>
      <c r="B38" s="88"/>
      <c r="C38" s="18">
        <v>921</v>
      </c>
      <c r="D38" s="17">
        <v>92195</v>
      </c>
      <c r="E38" s="17">
        <v>4210</v>
      </c>
      <c r="F38" s="16">
        <v>500</v>
      </c>
      <c r="G38" s="54">
        <f>F38+F39</f>
        <v>2000</v>
      </c>
      <c r="H38" s="62" t="s">
        <v>2</v>
      </c>
      <c r="I38" s="62"/>
      <c r="J38" s="62"/>
    </row>
    <row r="39" spans="1:14" ht="15.75">
      <c r="A39" s="92"/>
      <c r="B39" s="88"/>
      <c r="C39" s="18">
        <v>921</v>
      </c>
      <c r="D39" s="17">
        <v>92195</v>
      </c>
      <c r="E39" s="17">
        <v>4300</v>
      </c>
      <c r="F39" s="16">
        <v>1500</v>
      </c>
      <c r="G39" s="56"/>
      <c r="H39" s="62"/>
      <c r="I39" s="62"/>
      <c r="J39" s="62"/>
    </row>
    <row r="40" spans="1:14" ht="15.75">
      <c r="A40" s="92" t="s">
        <v>63</v>
      </c>
      <c r="B40" s="88" t="s">
        <v>62</v>
      </c>
      <c r="C40" s="85"/>
      <c r="D40" s="85"/>
      <c r="E40" s="85"/>
      <c r="F40" s="20" t="s">
        <v>0</v>
      </c>
      <c r="G40" s="19">
        <f>SUM(F41:F47)</f>
        <v>17032</v>
      </c>
      <c r="H40" s="63"/>
      <c r="I40" s="63"/>
      <c r="J40" s="63"/>
    </row>
    <row r="41" spans="1:14" ht="15.75">
      <c r="A41" s="92"/>
      <c r="B41" s="88"/>
      <c r="C41" s="18">
        <v>600</v>
      </c>
      <c r="D41" s="17">
        <v>60016</v>
      </c>
      <c r="E41" s="17">
        <v>4210</v>
      </c>
      <c r="F41" s="16">
        <v>1000</v>
      </c>
      <c r="G41" s="16">
        <f>F41</f>
        <v>1000</v>
      </c>
      <c r="H41" s="62" t="s">
        <v>21</v>
      </c>
      <c r="I41" s="62"/>
      <c r="J41" s="62"/>
      <c r="L41"/>
      <c r="M41"/>
      <c r="N41"/>
    </row>
    <row r="42" spans="1:14" ht="15.75">
      <c r="A42" s="92"/>
      <c r="B42" s="88"/>
      <c r="C42" s="18">
        <v>900</v>
      </c>
      <c r="D42" s="17">
        <v>90004</v>
      </c>
      <c r="E42" s="17">
        <v>4210</v>
      </c>
      <c r="F42" s="16">
        <v>1900</v>
      </c>
      <c r="G42" s="16">
        <f>F42</f>
        <v>1900</v>
      </c>
      <c r="H42" s="62" t="s">
        <v>61</v>
      </c>
      <c r="I42" s="62"/>
      <c r="J42" s="62"/>
      <c r="L42"/>
      <c r="M42"/>
      <c r="N42"/>
    </row>
    <row r="43" spans="1:14" ht="15.75">
      <c r="A43" s="92"/>
      <c r="B43" s="88"/>
      <c r="C43" s="18">
        <v>921</v>
      </c>
      <c r="D43" s="17">
        <v>92109</v>
      </c>
      <c r="E43" s="17">
        <v>4210</v>
      </c>
      <c r="F43" s="16">
        <v>7000</v>
      </c>
      <c r="G43" s="54">
        <f>SUM(F43:F45)</f>
        <v>12700</v>
      </c>
      <c r="H43" s="62" t="s">
        <v>60</v>
      </c>
      <c r="I43" s="62"/>
      <c r="J43" s="62"/>
      <c r="L43"/>
      <c r="M43"/>
      <c r="N43"/>
    </row>
    <row r="44" spans="1:14" ht="15.75">
      <c r="A44" s="92"/>
      <c r="B44" s="88"/>
      <c r="C44" s="18">
        <v>921</v>
      </c>
      <c r="D44" s="17">
        <v>92109</v>
      </c>
      <c r="E44" s="17">
        <v>4260</v>
      </c>
      <c r="F44" s="16">
        <v>2200</v>
      </c>
      <c r="G44" s="55"/>
      <c r="H44" s="62"/>
      <c r="I44" s="62"/>
      <c r="J44" s="62"/>
      <c r="L44"/>
      <c r="M44"/>
      <c r="N44"/>
    </row>
    <row r="45" spans="1:14" ht="15.75">
      <c r="A45" s="92"/>
      <c r="B45" s="88"/>
      <c r="C45" s="18">
        <v>921</v>
      </c>
      <c r="D45" s="17">
        <v>92109</v>
      </c>
      <c r="E45" s="17">
        <v>4270</v>
      </c>
      <c r="F45" s="16">
        <v>3500</v>
      </c>
      <c r="G45" s="56"/>
      <c r="H45" s="62"/>
      <c r="I45" s="62"/>
      <c r="J45" s="62"/>
      <c r="L45"/>
      <c r="M45"/>
      <c r="N45"/>
    </row>
    <row r="46" spans="1:14" ht="15.75">
      <c r="A46" s="92"/>
      <c r="B46" s="88"/>
      <c r="C46" s="18">
        <v>921</v>
      </c>
      <c r="D46" s="17">
        <v>92195</v>
      </c>
      <c r="E46" s="17">
        <v>4210</v>
      </c>
      <c r="F46" s="16">
        <v>432</v>
      </c>
      <c r="G46" s="54">
        <f>SUM(F46:F47)</f>
        <v>1432</v>
      </c>
      <c r="H46" s="62" t="s">
        <v>2</v>
      </c>
      <c r="I46" s="62"/>
      <c r="J46" s="62"/>
      <c r="L46"/>
      <c r="M46"/>
      <c r="N46"/>
    </row>
    <row r="47" spans="1:14" ht="15.75">
      <c r="A47" s="90"/>
      <c r="B47" s="90"/>
      <c r="C47" s="18">
        <v>921</v>
      </c>
      <c r="D47" s="17">
        <v>92195</v>
      </c>
      <c r="E47" s="17">
        <v>4300</v>
      </c>
      <c r="F47" s="16">
        <v>1000</v>
      </c>
      <c r="G47" s="56"/>
      <c r="H47" s="62"/>
      <c r="I47" s="62"/>
      <c r="J47" s="62"/>
      <c r="L47"/>
      <c r="M47"/>
      <c r="N47"/>
    </row>
    <row r="48" spans="1:14" ht="15.75">
      <c r="A48" s="92" t="s">
        <v>59</v>
      </c>
      <c r="B48" s="88" t="s">
        <v>58</v>
      </c>
      <c r="C48" s="85"/>
      <c r="D48" s="85"/>
      <c r="E48" s="85"/>
      <c r="F48" s="20" t="s">
        <v>0</v>
      </c>
      <c r="G48" s="19">
        <f>SUM(F49:F54)</f>
        <v>11567</v>
      </c>
      <c r="H48" s="77"/>
      <c r="I48" s="77"/>
      <c r="J48" s="77"/>
      <c r="L48"/>
      <c r="M48"/>
      <c r="N48"/>
    </row>
    <row r="49" spans="1:14" ht="15.75">
      <c r="A49" s="92"/>
      <c r="B49" s="88"/>
      <c r="C49" s="29" t="s">
        <v>39</v>
      </c>
      <c r="D49" s="28" t="s">
        <v>38</v>
      </c>
      <c r="E49" s="17">
        <v>4210</v>
      </c>
      <c r="F49" s="16">
        <v>4517</v>
      </c>
      <c r="G49" s="16">
        <f>F49</f>
        <v>4517</v>
      </c>
      <c r="H49" s="62" t="s">
        <v>21</v>
      </c>
      <c r="I49" s="62"/>
      <c r="J49" s="62"/>
      <c r="L49"/>
      <c r="M49"/>
      <c r="N49"/>
    </row>
    <row r="50" spans="1:14" ht="15.75">
      <c r="A50" s="92"/>
      <c r="B50" s="88"/>
      <c r="C50" s="18">
        <v>900</v>
      </c>
      <c r="D50" s="17">
        <v>90004</v>
      </c>
      <c r="E50" s="17">
        <v>4210</v>
      </c>
      <c r="F50" s="16">
        <v>2500</v>
      </c>
      <c r="G50" s="16">
        <f>F50</f>
        <v>2500</v>
      </c>
      <c r="H50" s="62" t="s">
        <v>3</v>
      </c>
      <c r="I50" s="62"/>
      <c r="J50" s="62"/>
      <c r="L50"/>
      <c r="M50"/>
      <c r="N50"/>
    </row>
    <row r="51" spans="1:14" ht="15.75">
      <c r="A51" s="90"/>
      <c r="B51" s="90"/>
      <c r="C51" s="18">
        <v>921</v>
      </c>
      <c r="D51" s="17">
        <v>92109</v>
      </c>
      <c r="E51" s="17">
        <v>4210</v>
      </c>
      <c r="F51" s="16">
        <v>400</v>
      </c>
      <c r="G51" s="54">
        <f>SUM(F51:F52)</f>
        <v>1000</v>
      </c>
      <c r="H51" s="62" t="s">
        <v>57</v>
      </c>
      <c r="I51" s="62"/>
      <c r="J51" s="62"/>
      <c r="L51"/>
      <c r="M51"/>
      <c r="N51"/>
    </row>
    <row r="52" spans="1:14" ht="15.75">
      <c r="A52" s="90"/>
      <c r="B52" s="90"/>
      <c r="C52" s="18">
        <v>921</v>
      </c>
      <c r="D52" s="17">
        <v>92109</v>
      </c>
      <c r="E52" s="17">
        <v>4260</v>
      </c>
      <c r="F52" s="16">
        <v>600</v>
      </c>
      <c r="G52" s="56"/>
      <c r="H52" s="62"/>
      <c r="I52" s="62"/>
      <c r="J52" s="62"/>
      <c r="L52"/>
      <c r="M52"/>
      <c r="N52"/>
    </row>
    <row r="53" spans="1:14" ht="15.75">
      <c r="A53" s="90"/>
      <c r="B53" s="90"/>
      <c r="C53" s="18">
        <v>921</v>
      </c>
      <c r="D53" s="17">
        <v>92195</v>
      </c>
      <c r="E53" s="17">
        <v>4210</v>
      </c>
      <c r="F53" s="16">
        <v>350</v>
      </c>
      <c r="G53" s="16">
        <f>F53</f>
        <v>350</v>
      </c>
      <c r="H53" s="62" t="s">
        <v>2</v>
      </c>
      <c r="I53" s="79"/>
      <c r="J53" s="79"/>
      <c r="L53"/>
      <c r="M53"/>
      <c r="N53"/>
    </row>
    <row r="54" spans="1:14" ht="15.75">
      <c r="A54" s="90"/>
      <c r="B54" s="90"/>
      <c r="C54" s="18">
        <v>926</v>
      </c>
      <c r="D54" s="17">
        <v>92695</v>
      </c>
      <c r="E54" s="17">
        <v>4300</v>
      </c>
      <c r="F54" s="16">
        <v>3200</v>
      </c>
      <c r="G54" s="16">
        <f>F54</f>
        <v>3200</v>
      </c>
      <c r="H54" s="62" t="s">
        <v>1</v>
      </c>
      <c r="I54" s="62"/>
      <c r="J54" s="62"/>
      <c r="L54"/>
      <c r="M54"/>
      <c r="N54"/>
    </row>
    <row r="55" spans="1:14" ht="15.75">
      <c r="A55" s="92" t="s">
        <v>56</v>
      </c>
      <c r="B55" s="88" t="s">
        <v>55</v>
      </c>
      <c r="C55" s="85"/>
      <c r="D55" s="85"/>
      <c r="E55" s="85"/>
      <c r="F55" s="20" t="s">
        <v>0</v>
      </c>
      <c r="G55" s="19">
        <f>SUM(F56:F61)</f>
        <v>12584</v>
      </c>
      <c r="H55" s="78"/>
      <c r="I55" s="78"/>
      <c r="J55" s="78"/>
      <c r="L55"/>
      <c r="M55"/>
      <c r="N55"/>
    </row>
    <row r="56" spans="1:14" ht="15.75">
      <c r="A56" s="92"/>
      <c r="B56" s="88"/>
      <c r="C56" s="18">
        <v>600</v>
      </c>
      <c r="D56" s="17">
        <v>60016</v>
      </c>
      <c r="E56" s="17">
        <v>4210</v>
      </c>
      <c r="F56" s="16">
        <v>1000</v>
      </c>
      <c r="G56" s="16">
        <f>F56</f>
        <v>1000</v>
      </c>
      <c r="H56" s="62" t="s">
        <v>26</v>
      </c>
      <c r="I56" s="62"/>
      <c r="J56" s="62"/>
      <c r="L56"/>
      <c r="M56"/>
      <c r="N56"/>
    </row>
    <row r="57" spans="1:14" ht="15.75">
      <c r="A57" s="92"/>
      <c r="B57" s="88"/>
      <c r="C57" s="18">
        <v>754</v>
      </c>
      <c r="D57" s="17">
        <v>75412</v>
      </c>
      <c r="E57" s="17">
        <v>4210</v>
      </c>
      <c r="F57" s="16">
        <v>500</v>
      </c>
      <c r="G57" s="16">
        <f>F57</f>
        <v>500</v>
      </c>
      <c r="H57" s="62" t="s">
        <v>54</v>
      </c>
      <c r="I57" s="62"/>
      <c r="J57" s="62"/>
      <c r="L57"/>
      <c r="M57"/>
      <c r="N57"/>
    </row>
    <row r="58" spans="1:14" ht="15.75">
      <c r="A58" s="92"/>
      <c r="B58" s="88"/>
      <c r="C58" s="18">
        <v>921</v>
      </c>
      <c r="D58" s="17">
        <v>92109</v>
      </c>
      <c r="E58" s="17">
        <v>4210</v>
      </c>
      <c r="F58" s="16">
        <v>7400</v>
      </c>
      <c r="G58" s="54">
        <f>SUM(F58:F60)</f>
        <v>10284</v>
      </c>
      <c r="H58" s="62" t="s">
        <v>53</v>
      </c>
      <c r="I58" s="62"/>
      <c r="J58" s="62"/>
      <c r="L58"/>
      <c r="M58"/>
      <c r="N58"/>
    </row>
    <row r="59" spans="1:14" ht="15.75">
      <c r="A59" s="92"/>
      <c r="B59" s="88"/>
      <c r="C59" s="18">
        <v>921</v>
      </c>
      <c r="D59" s="17">
        <v>92109</v>
      </c>
      <c r="E59" s="17">
        <v>4260</v>
      </c>
      <c r="F59" s="16">
        <v>1000</v>
      </c>
      <c r="G59" s="55"/>
      <c r="H59" s="62"/>
      <c r="I59" s="62"/>
      <c r="J59" s="62"/>
      <c r="L59"/>
      <c r="M59"/>
      <c r="N59"/>
    </row>
    <row r="60" spans="1:14" ht="15.75">
      <c r="A60" s="92"/>
      <c r="B60" s="88"/>
      <c r="C60" s="18">
        <v>921</v>
      </c>
      <c r="D60" s="17">
        <v>92109</v>
      </c>
      <c r="E60" s="17">
        <v>4270</v>
      </c>
      <c r="F60" s="16">
        <v>1884</v>
      </c>
      <c r="G60" s="56"/>
      <c r="H60" s="62"/>
      <c r="I60" s="62"/>
      <c r="J60" s="62"/>
      <c r="L60"/>
      <c r="M60"/>
      <c r="N60"/>
    </row>
    <row r="61" spans="1:14" ht="15.75">
      <c r="A61" s="92"/>
      <c r="B61" s="88"/>
      <c r="C61" s="18">
        <v>921</v>
      </c>
      <c r="D61" s="17">
        <v>92195</v>
      </c>
      <c r="E61" s="17">
        <v>4210</v>
      </c>
      <c r="F61" s="16">
        <v>800</v>
      </c>
      <c r="G61" s="16">
        <f>F61</f>
        <v>800</v>
      </c>
      <c r="H61" s="62" t="s">
        <v>2</v>
      </c>
      <c r="I61" s="62"/>
      <c r="J61" s="62"/>
      <c r="L61"/>
      <c r="M61"/>
      <c r="N61"/>
    </row>
    <row r="62" spans="1:14" ht="15.75">
      <c r="A62" s="92" t="s">
        <v>52</v>
      </c>
      <c r="B62" s="88" t="s">
        <v>51</v>
      </c>
      <c r="C62" s="85"/>
      <c r="D62" s="85"/>
      <c r="E62" s="85"/>
      <c r="F62" s="20" t="s">
        <v>0</v>
      </c>
      <c r="G62" s="19">
        <f>SUM(F63:F67)</f>
        <v>10169</v>
      </c>
      <c r="H62" s="65"/>
      <c r="I62" s="65"/>
      <c r="J62" s="65"/>
      <c r="L62"/>
      <c r="M62"/>
      <c r="N62"/>
    </row>
    <row r="63" spans="1:14" ht="15.75">
      <c r="A63" s="92"/>
      <c r="B63" s="88"/>
      <c r="C63" s="18">
        <v>921</v>
      </c>
      <c r="D63" s="17">
        <v>92109</v>
      </c>
      <c r="E63" s="17">
        <v>4210</v>
      </c>
      <c r="F63" s="16">
        <v>300</v>
      </c>
      <c r="G63" s="54">
        <f>SUM(F63:F64)</f>
        <v>800</v>
      </c>
      <c r="H63" s="62" t="s">
        <v>17</v>
      </c>
      <c r="I63" s="62"/>
      <c r="J63" s="62"/>
      <c r="L63"/>
      <c r="M63"/>
      <c r="N63"/>
    </row>
    <row r="64" spans="1:14" ht="15.75">
      <c r="A64" s="92"/>
      <c r="B64" s="88"/>
      <c r="C64" s="18">
        <v>921</v>
      </c>
      <c r="D64" s="17">
        <v>92109</v>
      </c>
      <c r="E64" s="17">
        <v>4260</v>
      </c>
      <c r="F64" s="16">
        <v>500</v>
      </c>
      <c r="G64" s="56"/>
      <c r="H64" s="62"/>
      <c r="I64" s="62"/>
      <c r="J64" s="62"/>
      <c r="L64"/>
      <c r="M64"/>
      <c r="N64"/>
    </row>
    <row r="65" spans="1:14" ht="15.75">
      <c r="A65" s="92"/>
      <c r="B65" s="88"/>
      <c r="C65" s="18">
        <v>921</v>
      </c>
      <c r="D65" s="17">
        <v>92195</v>
      </c>
      <c r="E65" s="17">
        <v>4210</v>
      </c>
      <c r="F65" s="16">
        <v>200</v>
      </c>
      <c r="G65" s="16">
        <f>F65</f>
        <v>200</v>
      </c>
      <c r="H65" s="62" t="s">
        <v>2</v>
      </c>
      <c r="I65" s="62"/>
      <c r="J65" s="62"/>
      <c r="L65"/>
      <c r="M65"/>
      <c r="N65"/>
    </row>
    <row r="66" spans="1:14" ht="15.75">
      <c r="A66" s="92"/>
      <c r="B66" s="88"/>
      <c r="C66" s="18">
        <v>926</v>
      </c>
      <c r="D66" s="17">
        <v>92695</v>
      </c>
      <c r="E66" s="17">
        <v>4210</v>
      </c>
      <c r="F66" s="16">
        <v>6669</v>
      </c>
      <c r="G66" s="54">
        <f>SUM(F66:F67)</f>
        <v>9169</v>
      </c>
      <c r="H66" s="62" t="s">
        <v>1</v>
      </c>
      <c r="I66" s="62"/>
      <c r="J66" s="62"/>
      <c r="L66"/>
      <c r="M66"/>
      <c r="N66"/>
    </row>
    <row r="67" spans="1:14" ht="15.75">
      <c r="A67" s="92"/>
      <c r="B67" s="88"/>
      <c r="C67" s="18">
        <v>926</v>
      </c>
      <c r="D67" s="17">
        <v>92695</v>
      </c>
      <c r="E67" s="17">
        <v>4300</v>
      </c>
      <c r="F67" s="16">
        <v>2500</v>
      </c>
      <c r="G67" s="56"/>
      <c r="H67" s="62"/>
      <c r="I67" s="62"/>
      <c r="J67" s="62"/>
      <c r="L67"/>
      <c r="M67"/>
      <c r="N67"/>
    </row>
    <row r="68" spans="1:14" ht="15.75">
      <c r="A68" s="92" t="s">
        <v>50</v>
      </c>
      <c r="B68" s="88" t="s">
        <v>49</v>
      </c>
      <c r="C68" s="85"/>
      <c r="D68" s="85"/>
      <c r="E68" s="85"/>
      <c r="F68" s="20" t="s">
        <v>0</v>
      </c>
      <c r="G68" s="19">
        <f>SUM(F69:F74)</f>
        <v>10455</v>
      </c>
      <c r="H68" s="63"/>
      <c r="I68" s="63"/>
      <c r="J68" s="63"/>
      <c r="L68"/>
      <c r="M68"/>
      <c r="N68"/>
    </row>
    <row r="69" spans="1:14" ht="15.75">
      <c r="A69" s="92"/>
      <c r="B69" s="88"/>
      <c r="C69" s="29" t="s">
        <v>45</v>
      </c>
      <c r="D69" s="28" t="s">
        <v>44</v>
      </c>
      <c r="E69" s="17">
        <v>4270</v>
      </c>
      <c r="F69" s="16">
        <v>2500</v>
      </c>
      <c r="G69" s="16">
        <f>F69</f>
        <v>2500</v>
      </c>
      <c r="H69" s="64" t="s">
        <v>48</v>
      </c>
      <c r="I69" s="64"/>
      <c r="J69" s="64"/>
      <c r="L69"/>
      <c r="M69"/>
      <c r="N69"/>
    </row>
    <row r="70" spans="1:14" ht="15.75">
      <c r="A70" s="92"/>
      <c r="B70" s="88"/>
      <c r="C70" s="18">
        <v>600</v>
      </c>
      <c r="D70" s="17">
        <v>60016</v>
      </c>
      <c r="E70" s="17">
        <v>4210</v>
      </c>
      <c r="F70" s="16">
        <v>3500</v>
      </c>
      <c r="G70" s="54">
        <f>SUM(F70:F71)</f>
        <v>5955</v>
      </c>
      <c r="H70" s="62" t="s">
        <v>12</v>
      </c>
      <c r="I70" s="62"/>
      <c r="J70" s="62"/>
      <c r="L70"/>
      <c r="M70"/>
      <c r="N70"/>
    </row>
    <row r="71" spans="1:14" ht="15.75">
      <c r="A71" s="92"/>
      <c r="B71" s="88"/>
      <c r="C71" s="18">
        <v>600</v>
      </c>
      <c r="D71" s="17">
        <v>60016</v>
      </c>
      <c r="E71" s="17">
        <v>4300</v>
      </c>
      <c r="F71" s="16">
        <v>2455</v>
      </c>
      <c r="G71" s="56"/>
      <c r="H71" s="79"/>
      <c r="I71" s="79"/>
      <c r="J71" s="79"/>
      <c r="L71"/>
      <c r="M71"/>
      <c r="N71"/>
    </row>
    <row r="72" spans="1:14" ht="15.75">
      <c r="A72" s="92"/>
      <c r="B72" s="88"/>
      <c r="C72" s="18">
        <v>900</v>
      </c>
      <c r="D72" s="17">
        <v>90004</v>
      </c>
      <c r="E72" s="17">
        <v>4210</v>
      </c>
      <c r="F72" s="16">
        <v>500</v>
      </c>
      <c r="G72" s="16">
        <f>F72</f>
        <v>500</v>
      </c>
      <c r="H72" s="62" t="s">
        <v>3</v>
      </c>
      <c r="I72" s="62"/>
      <c r="J72" s="62"/>
      <c r="L72"/>
      <c r="M72"/>
      <c r="N72"/>
    </row>
    <row r="73" spans="1:14" ht="15.75">
      <c r="A73" s="92"/>
      <c r="B73" s="88"/>
      <c r="C73" s="18">
        <v>921</v>
      </c>
      <c r="D73" s="17">
        <v>92109</v>
      </c>
      <c r="E73" s="17">
        <v>4210</v>
      </c>
      <c r="F73" s="16">
        <v>800</v>
      </c>
      <c r="G73" s="54">
        <f>SUM(F73:F74)</f>
        <v>1500</v>
      </c>
      <c r="H73" s="62" t="s">
        <v>17</v>
      </c>
      <c r="I73" s="80"/>
      <c r="J73" s="80"/>
      <c r="L73"/>
      <c r="M73"/>
      <c r="N73"/>
    </row>
    <row r="74" spans="1:14" ht="15.75">
      <c r="A74" s="92"/>
      <c r="B74" s="88"/>
      <c r="C74" s="18">
        <v>921</v>
      </c>
      <c r="D74" s="17">
        <v>92109</v>
      </c>
      <c r="E74" s="17">
        <v>4260</v>
      </c>
      <c r="F74" s="16">
        <v>700</v>
      </c>
      <c r="G74" s="56"/>
      <c r="H74" s="80"/>
      <c r="I74" s="80"/>
      <c r="J74" s="80"/>
      <c r="L74"/>
      <c r="M74"/>
      <c r="N74"/>
    </row>
    <row r="75" spans="1:14" ht="15.75">
      <c r="A75" s="92" t="s">
        <v>47</v>
      </c>
      <c r="B75" s="88" t="s">
        <v>46</v>
      </c>
      <c r="C75" s="85"/>
      <c r="D75" s="85"/>
      <c r="E75" s="85"/>
      <c r="F75" s="20" t="s">
        <v>0</v>
      </c>
      <c r="G75" s="19">
        <f>SUM(F76:F82)</f>
        <v>15984</v>
      </c>
      <c r="H75" s="63"/>
      <c r="I75" s="63"/>
      <c r="J75" s="63"/>
      <c r="L75"/>
      <c r="M75"/>
      <c r="N75"/>
    </row>
    <row r="76" spans="1:14" ht="15.75">
      <c r="A76" s="92"/>
      <c r="B76" s="88"/>
      <c r="C76" s="29" t="s">
        <v>45</v>
      </c>
      <c r="D76" s="28" t="s">
        <v>44</v>
      </c>
      <c r="E76" s="17">
        <v>4270</v>
      </c>
      <c r="F76" s="16">
        <v>3000</v>
      </c>
      <c r="G76" s="16">
        <f>F76</f>
        <v>3000</v>
      </c>
      <c r="H76" s="62" t="s">
        <v>43</v>
      </c>
      <c r="I76" s="62"/>
      <c r="J76" s="62"/>
      <c r="L76"/>
      <c r="M76"/>
      <c r="N76"/>
    </row>
    <row r="77" spans="1:14" ht="15.75">
      <c r="A77" s="92"/>
      <c r="B77" s="88"/>
      <c r="C77" s="18">
        <v>600</v>
      </c>
      <c r="D77" s="17">
        <v>60016</v>
      </c>
      <c r="E77" s="17">
        <v>4210</v>
      </c>
      <c r="F77" s="16">
        <v>3384</v>
      </c>
      <c r="G77" s="16">
        <f>F77</f>
        <v>3384</v>
      </c>
      <c r="H77" s="62" t="s">
        <v>12</v>
      </c>
      <c r="I77" s="62"/>
      <c r="J77" s="62"/>
      <c r="L77"/>
      <c r="M77"/>
      <c r="N77"/>
    </row>
    <row r="78" spans="1:14" ht="15.75">
      <c r="A78" s="92"/>
      <c r="B78" s="88"/>
      <c r="C78" s="18">
        <v>900</v>
      </c>
      <c r="D78" s="17">
        <v>90004</v>
      </c>
      <c r="E78" s="17">
        <v>4210</v>
      </c>
      <c r="F78" s="16">
        <v>500</v>
      </c>
      <c r="G78" s="16">
        <f>F78</f>
        <v>500</v>
      </c>
      <c r="H78" s="62" t="s">
        <v>3</v>
      </c>
      <c r="I78" s="62"/>
      <c r="J78" s="62"/>
      <c r="L78"/>
      <c r="M78"/>
      <c r="N78"/>
    </row>
    <row r="79" spans="1:14" ht="15.75">
      <c r="A79" s="92"/>
      <c r="B79" s="88"/>
      <c r="C79" s="18">
        <v>921</v>
      </c>
      <c r="D79" s="17">
        <v>92109</v>
      </c>
      <c r="E79" s="17">
        <v>4210</v>
      </c>
      <c r="F79" s="16">
        <v>2500</v>
      </c>
      <c r="G79" s="54">
        <f>SUM(F79:F81)</f>
        <v>8000</v>
      </c>
      <c r="H79" s="62" t="s">
        <v>42</v>
      </c>
      <c r="I79" s="62"/>
      <c r="J79" s="62"/>
      <c r="L79"/>
      <c r="M79"/>
      <c r="N79"/>
    </row>
    <row r="80" spans="1:14" ht="15.75">
      <c r="A80" s="92"/>
      <c r="B80" s="88"/>
      <c r="C80" s="18">
        <v>921</v>
      </c>
      <c r="D80" s="17">
        <v>92109</v>
      </c>
      <c r="E80" s="17">
        <v>4260</v>
      </c>
      <c r="F80" s="16">
        <v>1000</v>
      </c>
      <c r="G80" s="55"/>
      <c r="H80" s="62"/>
      <c r="I80" s="62"/>
      <c r="J80" s="62"/>
      <c r="L80"/>
      <c r="M80"/>
      <c r="N80"/>
    </row>
    <row r="81" spans="1:14" ht="15.75">
      <c r="A81" s="90"/>
      <c r="B81" s="90"/>
      <c r="C81" s="18">
        <v>921</v>
      </c>
      <c r="D81" s="17">
        <v>92109</v>
      </c>
      <c r="E81" s="17">
        <v>4270</v>
      </c>
      <c r="F81" s="16">
        <v>4500</v>
      </c>
      <c r="G81" s="56"/>
      <c r="H81" s="62"/>
      <c r="I81" s="62"/>
      <c r="J81" s="62"/>
      <c r="L81"/>
      <c r="M81"/>
      <c r="N81"/>
    </row>
    <row r="82" spans="1:14" ht="15.75">
      <c r="A82" s="89"/>
      <c r="B82" s="89"/>
      <c r="C82" s="18">
        <v>921</v>
      </c>
      <c r="D82" s="17">
        <v>92195</v>
      </c>
      <c r="E82" s="17">
        <v>4300</v>
      </c>
      <c r="F82" s="16">
        <v>1100</v>
      </c>
      <c r="G82" s="16">
        <f>F82</f>
        <v>1100</v>
      </c>
      <c r="H82" s="62" t="s">
        <v>2</v>
      </c>
      <c r="I82" s="79"/>
      <c r="J82" s="79"/>
      <c r="L82"/>
      <c r="M82"/>
      <c r="N82"/>
    </row>
    <row r="83" spans="1:14" ht="15.75">
      <c r="A83" s="92" t="s">
        <v>41</v>
      </c>
      <c r="B83" s="88" t="s">
        <v>40</v>
      </c>
      <c r="C83" s="85"/>
      <c r="D83" s="85"/>
      <c r="E83" s="85"/>
      <c r="F83" s="20" t="s">
        <v>0</v>
      </c>
      <c r="G83" s="19">
        <f>SUM(F84:F92)</f>
        <v>13442</v>
      </c>
      <c r="H83" s="63"/>
      <c r="I83" s="63"/>
      <c r="J83" s="63"/>
      <c r="L83"/>
      <c r="M83"/>
      <c r="N83"/>
    </row>
    <row r="84" spans="1:14" ht="15.75">
      <c r="A84" s="92"/>
      <c r="B84" s="88"/>
      <c r="C84" s="29" t="s">
        <v>39</v>
      </c>
      <c r="D84" s="28" t="s">
        <v>38</v>
      </c>
      <c r="E84" s="17">
        <v>4210</v>
      </c>
      <c r="F84" s="16">
        <v>500</v>
      </c>
      <c r="G84" s="54">
        <f>SUM(F84:F85)</f>
        <v>1000</v>
      </c>
      <c r="H84" s="62" t="s">
        <v>26</v>
      </c>
      <c r="I84" s="62"/>
      <c r="J84" s="62"/>
      <c r="L84"/>
      <c r="M84"/>
      <c r="N84"/>
    </row>
    <row r="85" spans="1:14" ht="15.75">
      <c r="A85" s="92"/>
      <c r="B85" s="88"/>
      <c r="C85" s="29" t="s">
        <v>39</v>
      </c>
      <c r="D85" s="28" t="s">
        <v>38</v>
      </c>
      <c r="E85" s="17">
        <v>4300</v>
      </c>
      <c r="F85" s="16">
        <v>500</v>
      </c>
      <c r="G85" s="56"/>
      <c r="H85" s="62"/>
      <c r="I85" s="62"/>
      <c r="J85" s="62"/>
      <c r="L85"/>
      <c r="M85"/>
      <c r="N85"/>
    </row>
    <row r="86" spans="1:14" ht="15.75">
      <c r="A86" s="92"/>
      <c r="B86" s="88"/>
      <c r="C86" s="29" t="s">
        <v>37</v>
      </c>
      <c r="D86" s="28" t="s">
        <v>36</v>
      </c>
      <c r="E86" s="17">
        <v>4210</v>
      </c>
      <c r="F86" s="16">
        <v>1100</v>
      </c>
      <c r="G86" s="16">
        <f>F86</f>
        <v>1100</v>
      </c>
      <c r="H86" s="62" t="s">
        <v>35</v>
      </c>
      <c r="I86" s="62"/>
      <c r="J86" s="62"/>
      <c r="L86"/>
      <c r="M86"/>
      <c r="N86"/>
    </row>
    <row r="87" spans="1:14" ht="15.75">
      <c r="A87" s="92"/>
      <c r="B87" s="88"/>
      <c r="C87" s="29" t="s">
        <v>34</v>
      </c>
      <c r="D87" s="28" t="s">
        <v>33</v>
      </c>
      <c r="E87" s="17">
        <v>4210</v>
      </c>
      <c r="F87" s="16">
        <v>1500</v>
      </c>
      <c r="G87" s="54">
        <f>SUM(F87:F88)</f>
        <v>2000</v>
      </c>
      <c r="H87" s="62" t="s">
        <v>17</v>
      </c>
      <c r="I87" s="62"/>
      <c r="J87" s="62"/>
      <c r="L87"/>
      <c r="M87"/>
      <c r="N87"/>
    </row>
    <row r="88" spans="1:14" ht="15.75">
      <c r="A88" s="92"/>
      <c r="B88" s="88"/>
      <c r="C88" s="18">
        <v>921</v>
      </c>
      <c r="D88" s="17">
        <v>92109</v>
      </c>
      <c r="E88" s="17">
        <v>4260</v>
      </c>
      <c r="F88" s="16">
        <v>500</v>
      </c>
      <c r="G88" s="56"/>
      <c r="H88" s="62"/>
      <c r="I88" s="62"/>
      <c r="J88" s="62"/>
      <c r="L88"/>
      <c r="M88"/>
      <c r="N88"/>
    </row>
    <row r="89" spans="1:14" ht="15.75">
      <c r="A89" s="89"/>
      <c r="B89" s="89"/>
      <c r="C89" s="18">
        <v>921</v>
      </c>
      <c r="D89" s="17">
        <v>92195</v>
      </c>
      <c r="E89" s="17">
        <v>4210</v>
      </c>
      <c r="F89" s="16">
        <v>500</v>
      </c>
      <c r="G89" s="54">
        <f>SUM(F89:F90)</f>
        <v>1000</v>
      </c>
      <c r="H89" s="62" t="s">
        <v>2</v>
      </c>
      <c r="I89" s="79"/>
      <c r="J89" s="79"/>
      <c r="L89"/>
      <c r="M89"/>
      <c r="N89"/>
    </row>
    <row r="90" spans="1:14" ht="15.75">
      <c r="A90" s="89"/>
      <c r="B90" s="89"/>
      <c r="C90" s="18">
        <v>921</v>
      </c>
      <c r="D90" s="17">
        <v>92195</v>
      </c>
      <c r="E90" s="17">
        <v>4300</v>
      </c>
      <c r="F90" s="16">
        <v>500</v>
      </c>
      <c r="G90" s="56"/>
      <c r="H90" s="79"/>
      <c r="I90" s="79"/>
      <c r="J90" s="79"/>
      <c r="L90"/>
      <c r="M90"/>
      <c r="N90"/>
    </row>
    <row r="91" spans="1:14" ht="15.75">
      <c r="A91" s="89"/>
      <c r="B91" s="89"/>
      <c r="C91" s="18">
        <v>926</v>
      </c>
      <c r="D91" s="17">
        <v>92695</v>
      </c>
      <c r="E91" s="17">
        <v>4210</v>
      </c>
      <c r="F91" s="16">
        <v>2900</v>
      </c>
      <c r="G91" s="54">
        <f>SUM(F91:F92)</f>
        <v>8342</v>
      </c>
      <c r="H91" s="62" t="s">
        <v>32</v>
      </c>
      <c r="I91" s="79"/>
      <c r="J91" s="79"/>
      <c r="L91"/>
      <c r="M91"/>
      <c r="N91"/>
    </row>
    <row r="92" spans="1:14" ht="15.75">
      <c r="A92" s="89"/>
      <c r="B92" s="89"/>
      <c r="C92" s="18">
        <v>926</v>
      </c>
      <c r="D92" s="17">
        <v>92695</v>
      </c>
      <c r="E92" s="17">
        <v>4300</v>
      </c>
      <c r="F92" s="16">
        <v>5442</v>
      </c>
      <c r="G92" s="56"/>
      <c r="H92" s="79"/>
      <c r="I92" s="79"/>
      <c r="J92" s="79"/>
      <c r="L92"/>
      <c r="M92"/>
      <c r="N92"/>
    </row>
    <row r="93" spans="1:14" ht="15.75">
      <c r="A93" s="92" t="s">
        <v>31</v>
      </c>
      <c r="B93" s="88" t="s">
        <v>30</v>
      </c>
      <c r="C93" s="85"/>
      <c r="D93" s="85"/>
      <c r="E93" s="85"/>
      <c r="F93" s="20" t="s">
        <v>0</v>
      </c>
      <c r="G93" s="19">
        <f>SUM(F94:F100)</f>
        <v>15888</v>
      </c>
      <c r="H93" s="78"/>
      <c r="I93" s="78"/>
      <c r="J93" s="78"/>
      <c r="L93"/>
      <c r="M93"/>
      <c r="N93"/>
    </row>
    <row r="94" spans="1:14" ht="15.75">
      <c r="A94" s="92"/>
      <c r="B94" s="88"/>
      <c r="C94" s="18">
        <v>600</v>
      </c>
      <c r="D94" s="17">
        <v>60016</v>
      </c>
      <c r="E94" s="17">
        <v>4210</v>
      </c>
      <c r="F94" s="16">
        <v>3288</v>
      </c>
      <c r="G94" s="54">
        <f>SUM(F94:F95)</f>
        <v>13288</v>
      </c>
      <c r="H94" s="62" t="s">
        <v>12</v>
      </c>
      <c r="I94" s="62"/>
      <c r="J94" s="62"/>
      <c r="L94"/>
      <c r="M94"/>
      <c r="N94"/>
    </row>
    <row r="95" spans="1:14" ht="15.75">
      <c r="A95" s="92"/>
      <c r="B95" s="88"/>
      <c r="C95" s="18">
        <v>600</v>
      </c>
      <c r="D95" s="17">
        <v>60016</v>
      </c>
      <c r="E95" s="17">
        <v>4270</v>
      </c>
      <c r="F95" s="16">
        <v>10000</v>
      </c>
      <c r="G95" s="56"/>
      <c r="H95" s="62"/>
      <c r="I95" s="62"/>
      <c r="J95" s="62"/>
      <c r="L95"/>
      <c r="M95"/>
      <c r="N95"/>
    </row>
    <row r="96" spans="1:14" ht="15.75">
      <c r="A96" s="91"/>
      <c r="B96" s="91"/>
      <c r="C96" s="18">
        <v>900</v>
      </c>
      <c r="D96" s="17">
        <v>90004</v>
      </c>
      <c r="E96" s="17">
        <v>4210</v>
      </c>
      <c r="F96" s="16">
        <v>100</v>
      </c>
      <c r="G96" s="16">
        <f>F96</f>
        <v>100</v>
      </c>
      <c r="H96" s="62" t="s">
        <v>3</v>
      </c>
      <c r="I96" s="62"/>
      <c r="J96" s="62"/>
      <c r="L96"/>
      <c r="M96"/>
      <c r="N96"/>
    </row>
    <row r="97" spans="1:14" ht="15.75">
      <c r="A97" s="91"/>
      <c r="B97" s="91"/>
      <c r="C97" s="18">
        <v>921</v>
      </c>
      <c r="D97" s="17">
        <v>92109</v>
      </c>
      <c r="E97" s="17">
        <v>4210</v>
      </c>
      <c r="F97" s="16">
        <v>500</v>
      </c>
      <c r="G97" s="54">
        <f>SUM(F97:F98)</f>
        <v>1500</v>
      </c>
      <c r="H97" s="62" t="s">
        <v>29</v>
      </c>
      <c r="I97" s="62"/>
      <c r="J97" s="62"/>
      <c r="L97"/>
      <c r="M97"/>
      <c r="N97"/>
    </row>
    <row r="98" spans="1:14" ht="15.75">
      <c r="A98" s="91"/>
      <c r="B98" s="91"/>
      <c r="C98" s="18">
        <v>921</v>
      </c>
      <c r="D98" s="17">
        <v>92109</v>
      </c>
      <c r="E98" s="17">
        <v>4260</v>
      </c>
      <c r="F98" s="16">
        <v>1000</v>
      </c>
      <c r="G98" s="56"/>
      <c r="H98" s="62"/>
      <c r="I98" s="62"/>
      <c r="J98" s="62"/>
      <c r="L98"/>
      <c r="M98"/>
      <c r="N98"/>
    </row>
    <row r="99" spans="1:14" ht="15.75">
      <c r="A99" s="91"/>
      <c r="B99" s="91"/>
      <c r="C99" s="18">
        <v>921</v>
      </c>
      <c r="D99" s="17">
        <v>92195</v>
      </c>
      <c r="E99" s="17">
        <v>4210</v>
      </c>
      <c r="F99" s="16">
        <v>400</v>
      </c>
      <c r="G99" s="54">
        <f>SUM(F99:F100)</f>
        <v>1000</v>
      </c>
      <c r="H99" s="62" t="s">
        <v>2</v>
      </c>
      <c r="I99" s="62"/>
      <c r="J99" s="62"/>
      <c r="L99"/>
      <c r="M99"/>
      <c r="N99"/>
    </row>
    <row r="100" spans="1:14" ht="15.75">
      <c r="A100" s="91"/>
      <c r="B100" s="91"/>
      <c r="C100" s="18">
        <v>921</v>
      </c>
      <c r="D100" s="17">
        <v>92195</v>
      </c>
      <c r="E100" s="17">
        <v>4300</v>
      </c>
      <c r="F100" s="16">
        <v>600</v>
      </c>
      <c r="G100" s="56"/>
      <c r="H100" s="62"/>
      <c r="I100" s="62"/>
      <c r="J100" s="62"/>
      <c r="L100"/>
      <c r="M100"/>
      <c r="N100"/>
    </row>
    <row r="101" spans="1:14" ht="15.75">
      <c r="A101" s="27"/>
      <c r="B101" s="27"/>
      <c r="C101" s="26"/>
      <c r="D101" s="25"/>
      <c r="E101" s="25"/>
      <c r="F101" s="24"/>
      <c r="G101" s="24"/>
      <c r="H101" s="23"/>
      <c r="I101" s="23"/>
      <c r="J101" s="23"/>
      <c r="L101"/>
      <c r="M101"/>
      <c r="N101"/>
    </row>
    <row r="102" spans="1:14" ht="15.75">
      <c r="A102" s="27"/>
      <c r="B102" s="27"/>
      <c r="C102" s="26"/>
      <c r="D102" s="25"/>
      <c r="E102" s="25"/>
      <c r="F102" s="24"/>
      <c r="G102" s="24"/>
      <c r="H102" s="23"/>
      <c r="I102" s="23"/>
      <c r="J102" s="23"/>
      <c r="L102"/>
      <c r="M102"/>
      <c r="N102"/>
    </row>
    <row r="103" spans="1:14" ht="15.75">
      <c r="A103" s="27"/>
      <c r="B103" s="27"/>
      <c r="C103" s="26"/>
      <c r="D103" s="25"/>
      <c r="E103" s="25"/>
      <c r="F103" s="24"/>
      <c r="G103" s="24"/>
      <c r="H103" s="23"/>
      <c r="I103" s="23"/>
      <c r="J103" s="23"/>
      <c r="L103"/>
      <c r="M103"/>
      <c r="N103"/>
    </row>
    <row r="104" spans="1:14" ht="15.75">
      <c r="A104" s="27"/>
      <c r="B104" s="27"/>
      <c r="C104" s="26"/>
      <c r="D104" s="25"/>
      <c r="E104" s="25"/>
      <c r="F104" s="24"/>
      <c r="G104" s="24"/>
      <c r="H104" s="23"/>
      <c r="I104" s="23"/>
      <c r="J104" s="23"/>
      <c r="L104"/>
      <c r="M104"/>
      <c r="N104"/>
    </row>
    <row r="105" spans="1:14" ht="15.75">
      <c r="A105" s="27"/>
      <c r="B105" s="27"/>
      <c r="C105" s="26"/>
      <c r="D105" s="25"/>
      <c r="E105" s="25"/>
      <c r="F105" s="24"/>
      <c r="G105" s="24"/>
      <c r="H105" s="23"/>
      <c r="I105" s="23"/>
      <c r="J105" s="23"/>
      <c r="L105"/>
      <c r="M105"/>
      <c r="N105"/>
    </row>
    <row r="106" spans="1:14" ht="15.75">
      <c r="A106" s="27"/>
      <c r="B106" s="27"/>
      <c r="C106" s="26"/>
      <c r="D106" s="25"/>
      <c r="E106" s="25"/>
      <c r="F106" s="24"/>
      <c r="G106" s="24"/>
      <c r="H106" s="23"/>
      <c r="I106" s="23"/>
      <c r="J106" s="23"/>
      <c r="L106"/>
      <c r="M106"/>
      <c r="N106"/>
    </row>
    <row r="107" spans="1:14" ht="15.75">
      <c r="A107" s="27"/>
      <c r="B107" s="27"/>
      <c r="C107" s="26"/>
      <c r="D107" s="25"/>
      <c r="E107" s="25"/>
      <c r="F107" s="24"/>
      <c r="G107" s="24"/>
      <c r="H107" s="23"/>
      <c r="I107" s="23"/>
      <c r="J107" s="23"/>
      <c r="L107"/>
      <c r="M107"/>
      <c r="N107"/>
    </row>
    <row r="108" spans="1:14" ht="15.75">
      <c r="A108" s="27"/>
      <c r="B108" s="27"/>
      <c r="C108" s="26"/>
      <c r="D108" s="25"/>
      <c r="E108" s="25"/>
      <c r="F108" s="24"/>
      <c r="G108" s="24"/>
      <c r="H108" s="23"/>
      <c r="I108" s="23"/>
      <c r="J108" s="23"/>
      <c r="L108"/>
      <c r="M108"/>
      <c r="N108"/>
    </row>
    <row r="109" spans="1:14" ht="15.75">
      <c r="A109" s="92" t="s">
        <v>28</v>
      </c>
      <c r="B109" s="88" t="s">
        <v>27</v>
      </c>
      <c r="C109" s="85"/>
      <c r="D109" s="85"/>
      <c r="E109" s="85"/>
      <c r="F109" s="20" t="s">
        <v>0</v>
      </c>
      <c r="G109" s="19">
        <f>SUM(F110:F118)</f>
        <v>17986</v>
      </c>
      <c r="H109" s="65"/>
      <c r="I109" s="65"/>
      <c r="J109" s="65"/>
      <c r="L109"/>
      <c r="M109"/>
      <c r="N109"/>
    </row>
    <row r="110" spans="1:14" ht="15.75">
      <c r="A110" s="92"/>
      <c r="B110" s="88"/>
      <c r="C110" s="18">
        <v>600</v>
      </c>
      <c r="D110" s="17">
        <v>60016</v>
      </c>
      <c r="E110" s="17">
        <v>4210</v>
      </c>
      <c r="F110" s="16">
        <v>2100</v>
      </c>
      <c r="G110" s="54">
        <f>SUM(F110:F111)</f>
        <v>4286</v>
      </c>
      <c r="H110" s="62" t="s">
        <v>26</v>
      </c>
      <c r="I110" s="62"/>
      <c r="J110" s="62"/>
      <c r="L110"/>
      <c r="M110"/>
      <c r="N110"/>
    </row>
    <row r="111" spans="1:14" ht="15.75">
      <c r="A111" s="92"/>
      <c r="B111" s="88"/>
      <c r="C111" s="18">
        <v>600</v>
      </c>
      <c r="D111" s="17">
        <v>60016</v>
      </c>
      <c r="E111" s="17">
        <v>4300</v>
      </c>
      <c r="F111" s="16">
        <v>2186</v>
      </c>
      <c r="G111" s="56"/>
      <c r="H111" s="62"/>
      <c r="I111" s="62"/>
      <c r="J111" s="62"/>
      <c r="L111"/>
      <c r="M111"/>
      <c r="N111"/>
    </row>
    <row r="112" spans="1:14" ht="15.75">
      <c r="A112" s="92"/>
      <c r="B112" s="88"/>
      <c r="C112" s="18">
        <v>754</v>
      </c>
      <c r="D112" s="17">
        <v>75412</v>
      </c>
      <c r="E112" s="17">
        <v>4210</v>
      </c>
      <c r="F112" s="16">
        <v>3000</v>
      </c>
      <c r="G112" s="16">
        <f>F112</f>
        <v>3000</v>
      </c>
      <c r="H112" s="62" t="s">
        <v>25</v>
      </c>
      <c r="I112" s="62"/>
      <c r="J112" s="62"/>
      <c r="L112"/>
      <c r="M112"/>
      <c r="N112"/>
    </row>
    <row r="113" spans="1:14" ht="15.75">
      <c r="A113" s="92"/>
      <c r="B113" s="88"/>
      <c r="C113" s="18">
        <v>900</v>
      </c>
      <c r="D113" s="17">
        <v>90004</v>
      </c>
      <c r="E113" s="17">
        <v>4210</v>
      </c>
      <c r="F113" s="16">
        <v>1200</v>
      </c>
      <c r="G113" s="16">
        <f>F113</f>
        <v>1200</v>
      </c>
      <c r="H113" s="62" t="s">
        <v>3</v>
      </c>
      <c r="I113" s="62"/>
      <c r="J113" s="62"/>
      <c r="L113"/>
      <c r="M113"/>
      <c r="N113"/>
    </row>
    <row r="114" spans="1:14" ht="15.75">
      <c r="A114" s="90"/>
      <c r="B114" s="90"/>
      <c r="C114" s="18">
        <v>921</v>
      </c>
      <c r="D114" s="17">
        <v>92109</v>
      </c>
      <c r="E114" s="17">
        <v>4210</v>
      </c>
      <c r="F114" s="16">
        <v>3000</v>
      </c>
      <c r="G114" s="54">
        <f>SUM(F114:F116)</f>
        <v>6000</v>
      </c>
      <c r="H114" s="62" t="s">
        <v>24</v>
      </c>
      <c r="I114" s="62"/>
      <c r="J114" s="62"/>
      <c r="L114"/>
      <c r="M114"/>
      <c r="N114"/>
    </row>
    <row r="115" spans="1:14" ht="15.75">
      <c r="A115" s="90"/>
      <c r="B115" s="90"/>
      <c r="C115" s="18">
        <v>921</v>
      </c>
      <c r="D115" s="17">
        <v>92109</v>
      </c>
      <c r="E115" s="17">
        <v>4260</v>
      </c>
      <c r="F115" s="16">
        <v>2000</v>
      </c>
      <c r="G115" s="55"/>
      <c r="H115" s="62"/>
      <c r="I115" s="62"/>
      <c r="J115" s="62"/>
      <c r="L115"/>
      <c r="M115"/>
      <c r="N115"/>
    </row>
    <row r="116" spans="1:14" ht="15.75">
      <c r="A116" s="90"/>
      <c r="B116" s="90"/>
      <c r="C116" s="18">
        <v>921</v>
      </c>
      <c r="D116" s="17">
        <v>92109</v>
      </c>
      <c r="E116" s="17">
        <v>4300</v>
      </c>
      <c r="F116" s="16">
        <v>1000</v>
      </c>
      <c r="G116" s="56"/>
      <c r="H116" s="62"/>
      <c r="I116" s="62"/>
      <c r="J116" s="62"/>
      <c r="L116"/>
      <c r="M116"/>
      <c r="N116"/>
    </row>
    <row r="117" spans="1:14" ht="15.75">
      <c r="A117" s="90"/>
      <c r="B117" s="90"/>
      <c r="C117" s="18">
        <v>921</v>
      </c>
      <c r="D117" s="17">
        <v>92195</v>
      </c>
      <c r="E117" s="17">
        <v>4210</v>
      </c>
      <c r="F117" s="16">
        <v>500</v>
      </c>
      <c r="G117" s="54">
        <f>SUM(F117:F118)</f>
        <v>3500</v>
      </c>
      <c r="H117" s="62" t="s">
        <v>2</v>
      </c>
      <c r="I117" s="62"/>
      <c r="J117" s="62"/>
      <c r="L117"/>
      <c r="M117"/>
      <c r="N117"/>
    </row>
    <row r="118" spans="1:14" ht="15.75">
      <c r="A118" s="90"/>
      <c r="B118" s="90"/>
      <c r="C118" s="18">
        <v>921</v>
      </c>
      <c r="D118" s="17">
        <v>92195</v>
      </c>
      <c r="E118" s="17">
        <v>4300</v>
      </c>
      <c r="F118" s="16">
        <v>3000</v>
      </c>
      <c r="G118" s="56"/>
      <c r="H118" s="62"/>
      <c r="I118" s="62"/>
      <c r="J118" s="62"/>
      <c r="L118"/>
      <c r="M118"/>
      <c r="N118"/>
    </row>
    <row r="119" spans="1:14" ht="15.75">
      <c r="A119" s="92" t="s">
        <v>23</v>
      </c>
      <c r="B119" s="88" t="s">
        <v>22</v>
      </c>
      <c r="C119" s="85"/>
      <c r="D119" s="85"/>
      <c r="E119" s="85"/>
      <c r="F119" s="20" t="s">
        <v>0</v>
      </c>
      <c r="G119" s="19">
        <f>SUM(F120:F125)</f>
        <v>13346</v>
      </c>
      <c r="H119" s="77"/>
      <c r="I119" s="77"/>
      <c r="J119" s="77"/>
      <c r="L119"/>
      <c r="M119"/>
      <c r="N119"/>
    </row>
    <row r="120" spans="1:14" ht="15.75">
      <c r="A120" s="92"/>
      <c r="B120" s="88"/>
      <c r="C120" s="18">
        <v>600</v>
      </c>
      <c r="D120" s="17">
        <v>60016</v>
      </c>
      <c r="E120" s="17">
        <v>4210</v>
      </c>
      <c r="F120" s="16">
        <v>4000</v>
      </c>
      <c r="G120" s="54">
        <f>SUM(F120:F121)</f>
        <v>5500</v>
      </c>
      <c r="H120" s="62" t="s">
        <v>21</v>
      </c>
      <c r="I120" s="62"/>
      <c r="J120" s="62"/>
      <c r="L120"/>
      <c r="M120"/>
      <c r="N120"/>
    </row>
    <row r="121" spans="1:14" ht="15.75">
      <c r="A121" s="92"/>
      <c r="B121" s="88"/>
      <c r="C121" s="18">
        <v>600</v>
      </c>
      <c r="D121" s="17">
        <v>60016</v>
      </c>
      <c r="E121" s="17">
        <v>4300</v>
      </c>
      <c r="F121" s="16">
        <v>1500</v>
      </c>
      <c r="G121" s="56"/>
      <c r="H121" s="62"/>
      <c r="I121" s="62"/>
      <c r="J121" s="62"/>
      <c r="L121"/>
      <c r="M121"/>
      <c r="N121"/>
    </row>
    <row r="122" spans="1:14" ht="15.75">
      <c r="A122" s="92"/>
      <c r="B122" s="88"/>
      <c r="C122" s="18">
        <v>921</v>
      </c>
      <c r="D122" s="17">
        <v>92195</v>
      </c>
      <c r="E122" s="17">
        <v>4210</v>
      </c>
      <c r="F122" s="16">
        <v>500</v>
      </c>
      <c r="G122" s="54">
        <f>SUM(F122:F123)</f>
        <v>2000</v>
      </c>
      <c r="H122" s="62" t="s">
        <v>2</v>
      </c>
      <c r="I122" s="62"/>
      <c r="J122" s="62"/>
      <c r="L122"/>
      <c r="M122"/>
      <c r="N122"/>
    </row>
    <row r="123" spans="1:14" ht="15.75">
      <c r="A123" s="92"/>
      <c r="B123" s="88"/>
      <c r="C123" s="18">
        <v>921</v>
      </c>
      <c r="D123" s="17">
        <v>92195</v>
      </c>
      <c r="E123" s="17">
        <v>4300</v>
      </c>
      <c r="F123" s="16">
        <v>1500</v>
      </c>
      <c r="G123" s="56"/>
      <c r="H123" s="62"/>
      <c r="I123" s="62"/>
      <c r="J123" s="62"/>
      <c r="L123"/>
      <c r="M123"/>
      <c r="N123"/>
    </row>
    <row r="124" spans="1:14" ht="15.75">
      <c r="A124" s="89"/>
      <c r="B124" s="89"/>
      <c r="C124" s="18">
        <v>926</v>
      </c>
      <c r="D124" s="17">
        <v>92695</v>
      </c>
      <c r="E124" s="17">
        <v>4210</v>
      </c>
      <c r="F124" s="16">
        <v>3000</v>
      </c>
      <c r="G124" s="54">
        <f>SUM(F124:F125)</f>
        <v>5846</v>
      </c>
      <c r="H124" s="62" t="s">
        <v>20</v>
      </c>
      <c r="I124" s="79"/>
      <c r="J124" s="79"/>
      <c r="L124"/>
      <c r="M124"/>
      <c r="N124"/>
    </row>
    <row r="125" spans="1:14" ht="15.75">
      <c r="A125" s="89"/>
      <c r="B125" s="89"/>
      <c r="C125" s="18">
        <v>926</v>
      </c>
      <c r="D125" s="17">
        <v>92695</v>
      </c>
      <c r="E125" s="17">
        <v>4300</v>
      </c>
      <c r="F125" s="16">
        <v>2846</v>
      </c>
      <c r="G125" s="56"/>
      <c r="H125" s="79"/>
      <c r="I125" s="79"/>
      <c r="J125" s="79"/>
      <c r="L125"/>
      <c r="M125"/>
      <c r="N125"/>
    </row>
    <row r="126" spans="1:14" ht="15.75">
      <c r="A126" s="92" t="s">
        <v>19</v>
      </c>
      <c r="B126" s="88" t="s">
        <v>18</v>
      </c>
      <c r="C126" s="85"/>
      <c r="D126" s="85"/>
      <c r="E126" s="85"/>
      <c r="F126" s="20" t="s">
        <v>0</v>
      </c>
      <c r="G126" s="19">
        <f>SUM(F127:F131)</f>
        <v>31776</v>
      </c>
      <c r="H126" s="77"/>
      <c r="I126" s="77"/>
      <c r="J126" s="77"/>
      <c r="L126"/>
      <c r="M126"/>
      <c r="N126"/>
    </row>
    <row r="127" spans="1:14" ht="15.75">
      <c r="A127" s="92"/>
      <c r="B127" s="88"/>
      <c r="C127" s="18">
        <v>900</v>
      </c>
      <c r="D127" s="17">
        <v>90004</v>
      </c>
      <c r="E127" s="17">
        <v>4210</v>
      </c>
      <c r="F127" s="16">
        <v>300</v>
      </c>
      <c r="G127" s="16">
        <f>F127</f>
        <v>300</v>
      </c>
      <c r="H127" s="62" t="s">
        <v>3</v>
      </c>
      <c r="I127" s="62"/>
      <c r="J127" s="62"/>
      <c r="L127"/>
      <c r="M127"/>
      <c r="N127"/>
    </row>
    <row r="128" spans="1:14" ht="15.75">
      <c r="A128" s="92"/>
      <c r="B128" s="88"/>
      <c r="C128" s="18">
        <v>921</v>
      </c>
      <c r="D128" s="17">
        <v>92109</v>
      </c>
      <c r="E128" s="17">
        <v>4260</v>
      </c>
      <c r="F128" s="16">
        <v>3000</v>
      </c>
      <c r="G128" s="16">
        <f>F128</f>
        <v>3000</v>
      </c>
      <c r="H128" s="62" t="s">
        <v>17</v>
      </c>
      <c r="I128" s="62"/>
      <c r="J128" s="62"/>
      <c r="L128"/>
      <c r="M128"/>
      <c r="N128"/>
    </row>
    <row r="129" spans="1:14" ht="15.75">
      <c r="A129" s="92"/>
      <c r="B129" s="88"/>
      <c r="C129" s="18">
        <v>921</v>
      </c>
      <c r="D129" s="17">
        <v>92109</v>
      </c>
      <c r="E129" s="17">
        <v>6050</v>
      </c>
      <c r="F129" s="16">
        <v>24476</v>
      </c>
      <c r="G129" s="16">
        <f>F129</f>
        <v>24476</v>
      </c>
      <c r="H129" s="62" t="s">
        <v>16</v>
      </c>
      <c r="I129" s="62"/>
      <c r="J129" s="62"/>
      <c r="L129"/>
      <c r="M129"/>
      <c r="N129"/>
    </row>
    <row r="130" spans="1:14" ht="15.75">
      <c r="A130" s="92"/>
      <c r="B130" s="88"/>
      <c r="C130" s="18">
        <v>921</v>
      </c>
      <c r="D130" s="17">
        <v>92195</v>
      </c>
      <c r="E130" s="17">
        <v>4210</v>
      </c>
      <c r="F130" s="16">
        <v>800</v>
      </c>
      <c r="G130" s="54">
        <f>SUM(F130:F131)</f>
        <v>4000</v>
      </c>
      <c r="H130" s="62" t="s">
        <v>15</v>
      </c>
      <c r="I130" s="62"/>
      <c r="J130" s="62"/>
      <c r="L130"/>
      <c r="M130"/>
      <c r="N130"/>
    </row>
    <row r="131" spans="1:14" ht="15.75">
      <c r="A131" s="92"/>
      <c r="B131" s="88"/>
      <c r="C131" s="18">
        <v>921</v>
      </c>
      <c r="D131" s="17">
        <v>92195</v>
      </c>
      <c r="E131" s="17">
        <v>4300</v>
      </c>
      <c r="F131" s="16">
        <v>3200</v>
      </c>
      <c r="G131" s="56"/>
      <c r="H131" s="62"/>
      <c r="I131" s="62"/>
      <c r="J131" s="62"/>
      <c r="L131"/>
      <c r="M131"/>
      <c r="N131"/>
    </row>
    <row r="132" spans="1:14" ht="15.75">
      <c r="A132" s="92" t="s">
        <v>14</v>
      </c>
      <c r="B132" s="88" t="s">
        <v>13</v>
      </c>
      <c r="C132" s="85"/>
      <c r="D132" s="85"/>
      <c r="E132" s="85"/>
      <c r="F132" s="20" t="s">
        <v>0</v>
      </c>
      <c r="G132" s="19">
        <f>SUM(F133:F135)</f>
        <v>10010</v>
      </c>
      <c r="H132" s="77"/>
      <c r="I132" s="77"/>
      <c r="J132" s="77"/>
      <c r="L132"/>
      <c r="M132"/>
      <c r="N132"/>
    </row>
    <row r="133" spans="1:14" ht="15.75">
      <c r="A133" s="92"/>
      <c r="B133" s="88"/>
      <c r="C133" s="17">
        <v>600</v>
      </c>
      <c r="D133" s="17">
        <v>60016</v>
      </c>
      <c r="E133" s="17">
        <v>4210</v>
      </c>
      <c r="F133" s="22">
        <v>5710</v>
      </c>
      <c r="G133" s="75">
        <f>SUM(F133:F134)</f>
        <v>9710</v>
      </c>
      <c r="H133" s="62" t="s">
        <v>12</v>
      </c>
      <c r="I133" s="62"/>
      <c r="J133" s="62"/>
      <c r="L133"/>
      <c r="M133"/>
      <c r="N133"/>
    </row>
    <row r="134" spans="1:14" ht="15.75">
      <c r="A134" s="92"/>
      <c r="B134" s="88"/>
      <c r="C134" s="17">
        <v>600</v>
      </c>
      <c r="D134" s="17">
        <v>60016</v>
      </c>
      <c r="E134" s="17">
        <v>4300</v>
      </c>
      <c r="F134" s="22">
        <v>4000</v>
      </c>
      <c r="G134" s="76"/>
      <c r="H134" s="62"/>
      <c r="I134" s="62"/>
      <c r="J134" s="62"/>
      <c r="L134"/>
      <c r="M134"/>
      <c r="N134"/>
    </row>
    <row r="135" spans="1:14" ht="15.75">
      <c r="A135" s="92"/>
      <c r="B135" s="88"/>
      <c r="C135" s="17">
        <v>921</v>
      </c>
      <c r="D135" s="17">
        <v>92195</v>
      </c>
      <c r="E135" s="17">
        <v>4210</v>
      </c>
      <c r="F135" s="22">
        <v>300</v>
      </c>
      <c r="G135" s="21">
        <f>F135</f>
        <v>300</v>
      </c>
      <c r="H135" s="62" t="s">
        <v>2</v>
      </c>
      <c r="I135" s="62"/>
      <c r="J135" s="62"/>
      <c r="L135"/>
      <c r="M135"/>
      <c r="N135"/>
    </row>
    <row r="136" spans="1:14" ht="15.75">
      <c r="A136" s="92" t="s">
        <v>11</v>
      </c>
      <c r="B136" s="88" t="s">
        <v>10</v>
      </c>
      <c r="C136" s="85"/>
      <c r="D136" s="85"/>
      <c r="E136" s="85"/>
      <c r="F136" s="20" t="s">
        <v>0</v>
      </c>
      <c r="G136" s="19">
        <f>SUM(F137:F141)</f>
        <v>17223</v>
      </c>
      <c r="H136" s="77"/>
      <c r="I136" s="77"/>
      <c r="J136" s="77"/>
      <c r="L136"/>
      <c r="M136"/>
      <c r="N136"/>
    </row>
    <row r="137" spans="1:14" ht="15.75">
      <c r="A137" s="92"/>
      <c r="B137" s="88"/>
      <c r="C137" s="18">
        <v>900</v>
      </c>
      <c r="D137" s="17">
        <v>90004</v>
      </c>
      <c r="E137" s="17">
        <v>4210</v>
      </c>
      <c r="F137" s="16">
        <v>2000</v>
      </c>
      <c r="G137" s="16">
        <f>F137</f>
        <v>2000</v>
      </c>
      <c r="H137" s="62" t="s">
        <v>3</v>
      </c>
      <c r="I137" s="62"/>
      <c r="J137" s="62"/>
      <c r="L137"/>
      <c r="M137"/>
      <c r="N137"/>
    </row>
    <row r="138" spans="1:14" ht="15.75">
      <c r="A138" s="92"/>
      <c r="B138" s="88"/>
      <c r="C138" s="18">
        <v>921</v>
      </c>
      <c r="D138" s="17">
        <v>92109</v>
      </c>
      <c r="E138" s="17">
        <v>4210</v>
      </c>
      <c r="F138" s="16">
        <v>12576</v>
      </c>
      <c r="G138" s="54">
        <f>SUM(F138:F139)</f>
        <v>14076</v>
      </c>
      <c r="H138" s="62" t="s">
        <v>9</v>
      </c>
      <c r="I138" s="62"/>
      <c r="J138" s="62"/>
      <c r="L138"/>
      <c r="M138"/>
      <c r="N138"/>
    </row>
    <row r="139" spans="1:14" ht="15.75">
      <c r="A139" s="92"/>
      <c r="B139" s="88"/>
      <c r="C139" s="18">
        <v>921</v>
      </c>
      <c r="D139" s="17">
        <v>92109</v>
      </c>
      <c r="E139" s="17">
        <v>4260</v>
      </c>
      <c r="F139" s="16">
        <v>1500</v>
      </c>
      <c r="G139" s="56"/>
      <c r="H139" s="62"/>
      <c r="I139" s="62"/>
      <c r="J139" s="62"/>
      <c r="L139"/>
      <c r="M139"/>
      <c r="N139"/>
    </row>
    <row r="140" spans="1:14" ht="15.75">
      <c r="A140" s="92"/>
      <c r="B140" s="88"/>
      <c r="C140" s="18">
        <v>921</v>
      </c>
      <c r="D140" s="17">
        <v>92195</v>
      </c>
      <c r="E140" s="17">
        <v>4210</v>
      </c>
      <c r="F140" s="16">
        <v>247</v>
      </c>
      <c r="G140" s="54">
        <f>SUM(F140:F141)</f>
        <v>1147</v>
      </c>
      <c r="H140" s="62" t="s">
        <v>2</v>
      </c>
      <c r="I140" s="62"/>
      <c r="J140" s="62"/>
      <c r="L140"/>
      <c r="M140"/>
      <c r="N140"/>
    </row>
    <row r="141" spans="1:14" ht="15.75">
      <c r="A141" s="92"/>
      <c r="B141" s="88"/>
      <c r="C141" s="18">
        <v>921</v>
      </c>
      <c r="D141" s="17">
        <v>92195</v>
      </c>
      <c r="E141" s="17">
        <v>4300</v>
      </c>
      <c r="F141" s="16">
        <v>900</v>
      </c>
      <c r="G141" s="56"/>
      <c r="H141" s="62"/>
      <c r="I141" s="62"/>
      <c r="J141" s="62"/>
      <c r="L141"/>
      <c r="M141"/>
      <c r="N141"/>
    </row>
    <row r="142" spans="1:14" ht="15.75">
      <c r="A142" s="92" t="s">
        <v>8</v>
      </c>
      <c r="B142" s="88" t="s">
        <v>7</v>
      </c>
      <c r="C142" s="85"/>
      <c r="D142" s="85"/>
      <c r="E142" s="85"/>
      <c r="F142" s="20" t="s">
        <v>0</v>
      </c>
      <c r="G142" s="19">
        <f>SUM(F143:F148)</f>
        <v>8516</v>
      </c>
      <c r="H142" s="77"/>
      <c r="I142" s="77"/>
      <c r="J142" s="77"/>
      <c r="L142"/>
      <c r="M142"/>
      <c r="N142"/>
    </row>
    <row r="143" spans="1:14" ht="15.75">
      <c r="A143" s="92"/>
      <c r="B143" s="88"/>
      <c r="C143" s="18">
        <v>900</v>
      </c>
      <c r="D143" s="17">
        <v>90004</v>
      </c>
      <c r="E143" s="17">
        <v>4210</v>
      </c>
      <c r="F143" s="16">
        <v>700</v>
      </c>
      <c r="G143" s="16">
        <f>F143</f>
        <v>700</v>
      </c>
      <c r="H143" s="62" t="s">
        <v>3</v>
      </c>
      <c r="I143" s="62"/>
      <c r="J143" s="62"/>
      <c r="L143"/>
      <c r="M143"/>
      <c r="N143"/>
    </row>
    <row r="144" spans="1:14" ht="15.75">
      <c r="A144" s="92"/>
      <c r="B144" s="88"/>
      <c r="C144" s="18">
        <v>921</v>
      </c>
      <c r="D144" s="17">
        <v>92109</v>
      </c>
      <c r="E144" s="17">
        <v>4210</v>
      </c>
      <c r="F144" s="16">
        <v>2406</v>
      </c>
      <c r="G144" s="54">
        <f>SUM(F144:F146)</f>
        <v>7116</v>
      </c>
      <c r="H144" s="62" t="s">
        <v>6</v>
      </c>
      <c r="I144" s="62"/>
      <c r="J144" s="62"/>
      <c r="L144"/>
      <c r="M144"/>
      <c r="N144"/>
    </row>
    <row r="145" spans="1:14" ht="15.75">
      <c r="A145" s="92"/>
      <c r="B145" s="88"/>
      <c r="C145" s="18">
        <v>921</v>
      </c>
      <c r="D145" s="17">
        <v>92109</v>
      </c>
      <c r="E145" s="17">
        <v>4260</v>
      </c>
      <c r="F145" s="16">
        <v>610</v>
      </c>
      <c r="G145" s="55"/>
      <c r="H145" s="62"/>
      <c r="I145" s="62"/>
      <c r="J145" s="62"/>
      <c r="L145"/>
      <c r="M145"/>
      <c r="N145"/>
    </row>
    <row r="146" spans="1:14" ht="15.75">
      <c r="A146" s="92"/>
      <c r="B146" s="88"/>
      <c r="C146" s="18">
        <v>921</v>
      </c>
      <c r="D146" s="17">
        <v>92109</v>
      </c>
      <c r="E146" s="17">
        <v>4270</v>
      </c>
      <c r="F146" s="16">
        <v>4100</v>
      </c>
      <c r="G146" s="56"/>
      <c r="H146" s="62"/>
      <c r="I146" s="62"/>
      <c r="J146" s="62"/>
      <c r="L146"/>
      <c r="M146"/>
      <c r="N146"/>
    </row>
    <row r="147" spans="1:14" ht="15.75">
      <c r="A147" s="92"/>
      <c r="B147" s="88"/>
      <c r="C147" s="18">
        <v>921</v>
      </c>
      <c r="D147" s="17">
        <v>92195</v>
      </c>
      <c r="E147" s="17">
        <v>4210</v>
      </c>
      <c r="F147" s="16">
        <v>200</v>
      </c>
      <c r="G147" s="54">
        <f>SUM(F147:F148)</f>
        <v>700</v>
      </c>
      <c r="H147" s="62" t="s">
        <v>2</v>
      </c>
      <c r="I147" s="62"/>
      <c r="J147" s="62"/>
      <c r="L147"/>
      <c r="M147"/>
      <c r="N147"/>
    </row>
    <row r="148" spans="1:14" ht="15.75">
      <c r="A148" s="92"/>
      <c r="B148" s="88"/>
      <c r="C148" s="18">
        <v>921</v>
      </c>
      <c r="D148" s="17">
        <v>92195</v>
      </c>
      <c r="E148" s="17">
        <v>4300</v>
      </c>
      <c r="F148" s="16">
        <v>500</v>
      </c>
      <c r="G148" s="56"/>
      <c r="H148" s="62"/>
      <c r="I148" s="62"/>
      <c r="J148" s="62"/>
      <c r="L148"/>
      <c r="M148"/>
      <c r="N148"/>
    </row>
    <row r="149" spans="1:14" ht="15.75">
      <c r="A149" s="86" t="s">
        <v>5</v>
      </c>
      <c r="B149" s="88" t="s">
        <v>4</v>
      </c>
      <c r="C149" s="85"/>
      <c r="D149" s="85"/>
      <c r="E149" s="85"/>
      <c r="F149" s="20" t="s">
        <v>0</v>
      </c>
      <c r="G149" s="19">
        <f>SUM(F150:F153)</f>
        <v>8961</v>
      </c>
      <c r="H149" s="77"/>
      <c r="I149" s="77"/>
      <c r="J149" s="77"/>
      <c r="L149"/>
      <c r="M149"/>
      <c r="N149"/>
    </row>
    <row r="150" spans="1:14" ht="15.75">
      <c r="A150" s="86"/>
      <c r="B150" s="88"/>
      <c r="C150" s="18">
        <v>900</v>
      </c>
      <c r="D150" s="17">
        <v>90004</v>
      </c>
      <c r="E150" s="17">
        <v>4210</v>
      </c>
      <c r="F150" s="16">
        <v>400</v>
      </c>
      <c r="G150" s="16">
        <f>F150</f>
        <v>400</v>
      </c>
      <c r="H150" s="62" t="s">
        <v>3</v>
      </c>
      <c r="I150" s="62"/>
      <c r="J150" s="62"/>
      <c r="L150"/>
      <c r="M150"/>
      <c r="N150"/>
    </row>
    <row r="151" spans="1:14" ht="15.75">
      <c r="A151" s="86"/>
      <c r="B151" s="88"/>
      <c r="C151" s="18">
        <v>921</v>
      </c>
      <c r="D151" s="17">
        <v>92195</v>
      </c>
      <c r="E151" s="17">
        <v>4210</v>
      </c>
      <c r="F151" s="16">
        <v>300</v>
      </c>
      <c r="G151" s="16">
        <f>F151</f>
        <v>300</v>
      </c>
      <c r="H151" s="62" t="s">
        <v>2</v>
      </c>
      <c r="I151" s="62"/>
      <c r="J151" s="62"/>
      <c r="L151"/>
      <c r="M151"/>
      <c r="N151"/>
    </row>
    <row r="152" spans="1:14" ht="15.75">
      <c r="A152" s="87"/>
      <c r="B152" s="89"/>
      <c r="C152" s="18">
        <v>926</v>
      </c>
      <c r="D152" s="17">
        <v>92695</v>
      </c>
      <c r="E152" s="17">
        <v>4210</v>
      </c>
      <c r="F152" s="16">
        <v>1261</v>
      </c>
      <c r="G152" s="54">
        <f>SUM(F152:F153)</f>
        <v>8261</v>
      </c>
      <c r="H152" s="66" t="s">
        <v>1</v>
      </c>
      <c r="I152" s="67"/>
      <c r="J152" s="68"/>
      <c r="L152"/>
      <c r="M152"/>
      <c r="N152"/>
    </row>
    <row r="153" spans="1:14" ht="15.75">
      <c r="A153" s="87"/>
      <c r="B153" s="89"/>
      <c r="C153" s="18">
        <v>926</v>
      </c>
      <c r="D153" s="17">
        <v>92695</v>
      </c>
      <c r="E153" s="17">
        <v>4300</v>
      </c>
      <c r="F153" s="16">
        <v>7000</v>
      </c>
      <c r="G153" s="56"/>
      <c r="H153" s="69"/>
      <c r="I153" s="70"/>
      <c r="J153" s="71"/>
      <c r="L153"/>
      <c r="M153"/>
      <c r="N153"/>
    </row>
    <row r="154" spans="1:14" ht="15.75">
      <c r="A154" s="11"/>
      <c r="B154" s="15"/>
      <c r="C154" s="9"/>
      <c r="F154" s="14"/>
      <c r="G154" s="14"/>
      <c r="L154"/>
      <c r="M154"/>
      <c r="N154"/>
    </row>
    <row r="155" spans="1:14" ht="15.75">
      <c r="A155" s="11"/>
      <c r="C155" s="9"/>
      <c r="F155" s="13" t="s">
        <v>0</v>
      </c>
      <c r="G155" s="12">
        <f>SUM(G149,G142,G136,G132,G126,G119,G109,G93,G83,G75,G68,G62,G55,G48,G40,G34,G23,G17,G9)</f>
        <v>282337</v>
      </c>
      <c r="L155"/>
      <c r="M155"/>
      <c r="N155"/>
    </row>
    <row r="156" spans="1:14" ht="27.95" customHeight="1">
      <c r="A156" s="11"/>
      <c r="B156" s="10"/>
      <c r="C156" s="9"/>
      <c r="D156" s="4"/>
      <c r="E156" s="4"/>
      <c r="F156" s="8"/>
      <c r="G156" s="7"/>
      <c r="L156"/>
      <c r="M156"/>
      <c r="N156"/>
    </row>
    <row r="157" spans="1:14">
      <c r="L157"/>
      <c r="M157"/>
      <c r="N157"/>
    </row>
    <row r="158" spans="1:14">
      <c r="L158"/>
      <c r="M158"/>
      <c r="N158"/>
    </row>
    <row r="159" spans="1:14">
      <c r="L159"/>
      <c r="M159"/>
      <c r="N159"/>
    </row>
    <row r="160" spans="1:14">
      <c r="L160"/>
      <c r="M160"/>
      <c r="N160"/>
    </row>
    <row r="161" customFormat="1" ht="14.25"/>
    <row r="162" customFormat="1" ht="14.25"/>
  </sheetData>
  <mergeCells count="199">
    <mergeCell ref="H6:J7"/>
    <mergeCell ref="H8:J8"/>
    <mergeCell ref="H9:J9"/>
    <mergeCell ref="H10:J11"/>
    <mergeCell ref="B9:B16"/>
    <mergeCell ref="C6:E6"/>
    <mergeCell ref="C9:E9"/>
    <mergeCell ref="C40:E40"/>
    <mergeCell ref="C8:E8"/>
    <mergeCell ref="B6:B7"/>
    <mergeCell ref="C34:E34"/>
    <mergeCell ref="G32:G33"/>
    <mergeCell ref="G36:G37"/>
    <mergeCell ref="G38:G39"/>
    <mergeCell ref="H12:J14"/>
    <mergeCell ref="H15:J16"/>
    <mergeCell ref="H17:J17"/>
    <mergeCell ref="H18:J18"/>
    <mergeCell ref="F6:G7"/>
    <mergeCell ref="H24:J24"/>
    <mergeCell ref="H25:J26"/>
    <mergeCell ref="H27:J27"/>
    <mergeCell ref="H28:J28"/>
    <mergeCell ref="H35:J35"/>
    <mergeCell ref="A6:A7"/>
    <mergeCell ref="A40:A47"/>
    <mergeCell ref="A34:A39"/>
    <mergeCell ref="A55:A61"/>
    <mergeCell ref="A62:A67"/>
    <mergeCell ref="A68:A74"/>
    <mergeCell ref="A9:A16"/>
    <mergeCell ref="B55:B61"/>
    <mergeCell ref="A83:A92"/>
    <mergeCell ref="B83:B92"/>
    <mergeCell ref="A75:A82"/>
    <mergeCell ref="B75:B82"/>
    <mergeCell ref="B68:B74"/>
    <mergeCell ref="B62:B67"/>
    <mergeCell ref="B17:B22"/>
    <mergeCell ref="B23:B33"/>
    <mergeCell ref="B34:B39"/>
    <mergeCell ref="C75:E75"/>
    <mergeCell ref="A93:A100"/>
    <mergeCell ref="C83:E83"/>
    <mergeCell ref="A109:A118"/>
    <mergeCell ref="C109:E109"/>
    <mergeCell ref="A17:A22"/>
    <mergeCell ref="A23:A33"/>
    <mergeCell ref="C17:E17"/>
    <mergeCell ref="C23:E23"/>
    <mergeCell ref="B40:B47"/>
    <mergeCell ref="A48:A54"/>
    <mergeCell ref="B48:B54"/>
    <mergeCell ref="C55:E55"/>
    <mergeCell ref="C62:E62"/>
    <mergeCell ref="C68:E68"/>
    <mergeCell ref="C48:E48"/>
    <mergeCell ref="C132:E132"/>
    <mergeCell ref="C142:E142"/>
    <mergeCell ref="A149:A153"/>
    <mergeCell ref="B149:B153"/>
    <mergeCell ref="C136:E136"/>
    <mergeCell ref="C93:E93"/>
    <mergeCell ref="C119:E119"/>
    <mergeCell ref="B109:B118"/>
    <mergeCell ref="B93:B100"/>
    <mergeCell ref="C149:E149"/>
    <mergeCell ref="A132:A135"/>
    <mergeCell ref="B132:B135"/>
    <mergeCell ref="A136:A141"/>
    <mergeCell ref="A126:A131"/>
    <mergeCell ref="B126:B131"/>
    <mergeCell ref="B136:B141"/>
    <mergeCell ref="A142:A148"/>
    <mergeCell ref="B142:B148"/>
    <mergeCell ref="C126:E126"/>
    <mergeCell ref="A119:A125"/>
    <mergeCell ref="B119:B125"/>
    <mergeCell ref="H79:J81"/>
    <mergeCell ref="H82:J82"/>
    <mergeCell ref="H36:J37"/>
    <mergeCell ref="H38:J39"/>
    <mergeCell ref="H19:J19"/>
    <mergeCell ref="H20:J20"/>
    <mergeCell ref="H23:J23"/>
    <mergeCell ref="H40:J40"/>
    <mergeCell ref="H41:J41"/>
    <mergeCell ref="H42:J42"/>
    <mergeCell ref="H21:J21"/>
    <mergeCell ref="H22:J22"/>
    <mergeCell ref="H29:J31"/>
    <mergeCell ref="H55:J55"/>
    <mergeCell ref="H48:J48"/>
    <mergeCell ref="H49:J49"/>
    <mergeCell ref="H50:J50"/>
    <mergeCell ref="H51:J52"/>
    <mergeCell ref="H54:J54"/>
    <mergeCell ref="H53:J53"/>
    <mergeCell ref="H72:J72"/>
    <mergeCell ref="H70:J71"/>
    <mergeCell ref="G79:G81"/>
    <mergeCell ref="H83:J83"/>
    <mergeCell ref="H84:J85"/>
    <mergeCell ref="H86:J86"/>
    <mergeCell ref="G73:G74"/>
    <mergeCell ref="H129:J129"/>
    <mergeCell ref="H130:J131"/>
    <mergeCell ref="H117:J118"/>
    <mergeCell ref="H119:J119"/>
    <mergeCell ref="H120:J121"/>
    <mergeCell ref="H122:J123"/>
    <mergeCell ref="H124:J125"/>
    <mergeCell ref="H75:J75"/>
    <mergeCell ref="G84:G85"/>
    <mergeCell ref="G87:G88"/>
    <mergeCell ref="G89:G90"/>
    <mergeCell ref="G91:G92"/>
    <mergeCell ref="H87:J88"/>
    <mergeCell ref="H89:J90"/>
    <mergeCell ref="H91:J92"/>
    <mergeCell ref="H73:J74"/>
    <mergeCell ref="H76:J76"/>
    <mergeCell ref="H77:J77"/>
    <mergeCell ref="H78:J78"/>
    <mergeCell ref="H109:J109"/>
    <mergeCell ref="H110:J111"/>
    <mergeCell ref="H112:J112"/>
    <mergeCell ref="H113:J113"/>
    <mergeCell ref="H114:J116"/>
    <mergeCell ref="H93:J93"/>
    <mergeCell ref="H96:J96"/>
    <mergeCell ref="H97:J98"/>
    <mergeCell ref="H99:J100"/>
    <mergeCell ref="H94:J95"/>
    <mergeCell ref="H150:J150"/>
    <mergeCell ref="H151:J151"/>
    <mergeCell ref="H137:J137"/>
    <mergeCell ref="H138:J139"/>
    <mergeCell ref="H140:J141"/>
    <mergeCell ref="H142:J142"/>
    <mergeCell ref="H143:J143"/>
    <mergeCell ref="G122:G123"/>
    <mergeCell ref="G124:G125"/>
    <mergeCell ref="H135:J135"/>
    <mergeCell ref="H136:J136"/>
    <mergeCell ref="H127:J127"/>
    <mergeCell ref="H126:J126"/>
    <mergeCell ref="H128:J128"/>
    <mergeCell ref="H149:J149"/>
    <mergeCell ref="H133:J134"/>
    <mergeCell ref="H132:J132"/>
    <mergeCell ref="H152:J153"/>
    <mergeCell ref="G10:G11"/>
    <mergeCell ref="G12:G14"/>
    <mergeCell ref="G15:G16"/>
    <mergeCell ref="G25:G26"/>
    <mergeCell ref="G29:G31"/>
    <mergeCell ref="H144:J146"/>
    <mergeCell ref="H147:J148"/>
    <mergeCell ref="G97:G98"/>
    <mergeCell ref="G99:G100"/>
    <mergeCell ref="G110:G111"/>
    <mergeCell ref="G114:G116"/>
    <mergeCell ref="G117:G118"/>
    <mergeCell ref="G120:G121"/>
    <mergeCell ref="G147:G148"/>
    <mergeCell ref="G152:G153"/>
    <mergeCell ref="G130:G131"/>
    <mergeCell ref="G133:G134"/>
    <mergeCell ref="G138:G139"/>
    <mergeCell ref="G140:G141"/>
    <mergeCell ref="G144:G146"/>
    <mergeCell ref="G94:G95"/>
    <mergeCell ref="H57:J57"/>
    <mergeCell ref="H58:J60"/>
    <mergeCell ref="G43:G45"/>
    <mergeCell ref="G46:G47"/>
    <mergeCell ref="H1:J1"/>
    <mergeCell ref="H2:J2"/>
    <mergeCell ref="H3:J3"/>
    <mergeCell ref="H4:J4"/>
    <mergeCell ref="A5:J5"/>
    <mergeCell ref="G70:G71"/>
    <mergeCell ref="H65:J65"/>
    <mergeCell ref="H66:J67"/>
    <mergeCell ref="H68:J68"/>
    <mergeCell ref="H69:J69"/>
    <mergeCell ref="G58:G60"/>
    <mergeCell ref="G63:G64"/>
    <mergeCell ref="G66:G67"/>
    <mergeCell ref="H61:J61"/>
    <mergeCell ref="H62:J62"/>
    <mergeCell ref="H63:J64"/>
    <mergeCell ref="H56:J56"/>
    <mergeCell ref="G51:G52"/>
    <mergeCell ref="H43:J45"/>
    <mergeCell ref="H46:J47"/>
    <mergeCell ref="H32:J33"/>
    <mergeCell ref="H34:J34"/>
  </mergeCells>
  <pageMargins left="0.31496062992125984" right="0.31496062992125984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UCHWAŁY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2015-11-12T12:37:33Z</cp:lastPrinted>
  <dcterms:created xsi:type="dcterms:W3CDTF">2015-11-06T09:52:32Z</dcterms:created>
  <dcterms:modified xsi:type="dcterms:W3CDTF">2015-11-12T12:39:11Z</dcterms:modified>
</cp:coreProperties>
</file>